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50" windowHeight="85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<sst xmlns="http://schemas.openxmlformats.org/spreadsheetml/2006/main" count="269" uniqueCount="52">
  <si>
    <t>Grades EP1 EP2 etc</t>
  </si>
  <si>
    <t>EDUCATIONAL PSYCHOLOGISTS - SCALE A</t>
  </si>
  <si>
    <t>Spine</t>
  </si>
  <si>
    <t>Salary from</t>
  </si>
  <si>
    <t>Monthly</t>
  </si>
  <si>
    <t>point</t>
  </si>
  <si>
    <t>1.9.07</t>
  </si>
  <si>
    <t>1.9.08</t>
  </si>
  <si>
    <t>1.4.05</t>
  </si>
  <si>
    <t>1.9.05</t>
  </si>
  <si>
    <t>*</t>
  </si>
  <si>
    <t>**</t>
  </si>
  <si>
    <t>(+)</t>
  </si>
  <si>
    <t>SENIOR AND PRINCIPAL EDUCATIONAL PSYCHOLOGISTS</t>
  </si>
  <si>
    <t>(B) SALARY RANGE</t>
  </si>
  <si>
    <t>Notes:</t>
  </si>
  <si>
    <t>ASSISTANT EDUCATIONAL PSYCHOLOGISTS</t>
  </si>
  <si>
    <t>1.9.09</t>
  </si>
  <si>
    <t xml:space="preserve">Salary scales to consist of six consecutive points, based on the duties </t>
  </si>
  <si>
    <t>and responsibilities attaching to posts and the need to recruit, retain and motivate staff.</t>
  </si>
  <si>
    <t>Extension to scale to accommodate structured professional assessment points</t>
  </si>
  <si>
    <t xml:space="preserve">Salary scales to consist of not more than four consecutive points, based on the duties </t>
  </si>
  <si>
    <t xml:space="preserve">Normal minimum point for the Principal Educational Psychologist undertaking the full </t>
  </si>
  <si>
    <t>range of duties at this level.</t>
  </si>
  <si>
    <t xml:space="preserve">Extension to range to accommodate discretionary scale points and structured </t>
  </si>
  <si>
    <t>professional assessments.</t>
  </si>
  <si>
    <t>LONDON ALLOWANCES</t>
  </si>
  <si>
    <t>From</t>
  </si>
  <si>
    <t>1.9.09.</t>
  </si>
  <si>
    <t>Inner London</t>
  </si>
  <si>
    <t>Outer London</t>
  </si>
  <si>
    <t>Fringe Area</t>
  </si>
  <si>
    <t>wef 01.09.13.</t>
  </si>
  <si>
    <t>TRAINEE EDUCATIONAL PSYCHOLOGISTS</t>
  </si>
  <si>
    <t>1.9.16</t>
  </si>
  <si>
    <t>JESC 206 Appendix I</t>
  </si>
  <si>
    <t>1.9.17</t>
  </si>
  <si>
    <t>1.9.18</t>
  </si>
  <si>
    <t>Annual Salary</t>
  </si>
  <si>
    <t>1.9.19</t>
  </si>
  <si>
    <t>1.9.20</t>
  </si>
  <si>
    <t xml:space="preserve">SCP </t>
  </si>
  <si>
    <t xml:space="preserve">01.09.20 </t>
  </si>
  <si>
    <t xml:space="preserve">01.09.21 </t>
  </si>
  <si>
    <t>Educational Psychologists - Scale A</t>
  </si>
  <si>
    <t xml:space="preserve">Senior and Principal Educational Psychologists </t>
  </si>
  <si>
    <t xml:space="preserve">Trainee Educational Psychologists </t>
  </si>
  <si>
    <t>Assistant Educational Psychologists</t>
  </si>
  <si>
    <t>1.9.21</t>
  </si>
  <si>
    <t>1.9.22</t>
  </si>
  <si>
    <t>SOULBURY -PAY AGREEMENT 2023</t>
  </si>
  <si>
    <t>1.9.23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</si>
</sst>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sz val="10"/>
      <name val="Frutiger 45 Light"/>
      <family val="2"/>
    </font>
    <font>
      <sz val="11"/>
      <name val="Frutiger 45 Light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.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3" fontId="12" fillId="0" borderId="0" xfId="55" applyNumberFormat="1" applyFont="1" applyAlignment="1">
      <alignment horizontal="center"/>
      <protection/>
    </xf>
    <xf numFmtId="38" fontId="4" fillId="0" borderId="0" xfId="0" applyNumberFormat="1" applyFont="1" applyAlignment="1">
      <alignment horizontal="center"/>
    </xf>
    <xf numFmtId="0" fontId="0" fillId="0" borderId="0" xfId="55" applyFont="1">
      <alignment/>
      <protection/>
    </xf>
    <xf numFmtId="6" fontId="0" fillId="0" borderId="0" xfId="0" applyNumberFormat="1" applyFont="1" applyAlignment="1">
      <alignment/>
    </xf>
    <xf numFmtId="0" fontId="0" fillId="0" borderId="0" xfId="55" applyFont="1" applyAlignment="1">
      <alignment horizontal="left"/>
      <protection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13" fillId="0" borderId="0" xfId="55" applyNumberFormat="1" applyFont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3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lbury%20payawrd%20202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P"/>
      <sheetName val="YPSO"/>
      <sheetName val="TEP"/>
      <sheetName val="AEP"/>
      <sheetName val="EPA"/>
      <sheetName val="SEP"/>
    </sheetNames>
    <sheetDataSet>
      <sheetData sheetId="2">
        <row r="1">
          <cell r="A1" t="str">
            <v>Trainee Educational Psychologists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24970</v>
          </cell>
          <cell r="C3">
            <v>26895</v>
          </cell>
        </row>
        <row r="4">
          <cell r="A4">
            <v>2</v>
          </cell>
          <cell r="B4">
            <v>26798</v>
          </cell>
          <cell r="C4">
            <v>28723</v>
          </cell>
          <cell r="D4">
            <v>29872</v>
          </cell>
        </row>
        <row r="5">
          <cell r="A5">
            <v>3</v>
          </cell>
          <cell r="B5">
            <v>28623</v>
          </cell>
          <cell r="C5">
            <v>30548</v>
          </cell>
          <cell r="D5">
            <v>31770</v>
          </cell>
        </row>
        <row r="6">
          <cell r="A6">
            <v>4</v>
          </cell>
          <cell r="B6">
            <v>30453</v>
          </cell>
          <cell r="C6">
            <v>32378</v>
          </cell>
          <cell r="D6">
            <v>33673</v>
          </cell>
        </row>
        <row r="7">
          <cell r="A7">
            <v>5</v>
          </cell>
          <cell r="B7">
            <v>32279</v>
          </cell>
          <cell r="C7">
            <v>34204</v>
          </cell>
          <cell r="D7">
            <v>35572</v>
          </cell>
        </row>
        <row r="8">
          <cell r="A8">
            <v>6</v>
          </cell>
          <cell r="B8">
            <v>34107</v>
          </cell>
          <cell r="C8">
            <v>36032</v>
          </cell>
          <cell r="D8">
            <v>37473</v>
          </cell>
        </row>
      </sheetData>
      <sheetData sheetId="3">
        <row r="1">
          <cell r="A1" t="str">
            <v>Assistant Educational Psychologists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30694</v>
          </cell>
          <cell r="C3">
            <v>32619</v>
          </cell>
        </row>
        <row r="4">
          <cell r="A4">
            <v>2</v>
          </cell>
          <cell r="B4">
            <v>31948</v>
          </cell>
          <cell r="C4">
            <v>33873</v>
          </cell>
          <cell r="D4">
            <v>35228</v>
          </cell>
        </row>
        <row r="5">
          <cell r="A5">
            <v>3</v>
          </cell>
          <cell r="B5">
            <v>33201</v>
          </cell>
          <cell r="C5">
            <v>35126</v>
          </cell>
          <cell r="D5">
            <v>36531</v>
          </cell>
        </row>
        <row r="6">
          <cell r="A6">
            <v>4</v>
          </cell>
          <cell r="B6">
            <v>34448</v>
          </cell>
          <cell r="C6">
            <v>36373</v>
          </cell>
          <cell r="D6">
            <v>37828</v>
          </cell>
        </row>
        <row r="7">
          <cell r="A7">
            <v>5</v>
          </cell>
          <cell r="B7">
            <v>39341</v>
          </cell>
        </row>
      </sheetData>
      <sheetData sheetId="4">
        <row r="1">
          <cell r="A1" t="str">
            <v>Educational Psychologists - Scale A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38865</v>
          </cell>
          <cell r="C3">
            <v>40790</v>
          </cell>
          <cell r="D3">
            <v>42422</v>
          </cell>
        </row>
        <row r="4">
          <cell r="A4">
            <v>2</v>
          </cell>
          <cell r="B4">
            <v>40838</v>
          </cell>
          <cell r="C4">
            <v>42763</v>
          </cell>
          <cell r="D4">
            <v>44474</v>
          </cell>
        </row>
        <row r="5">
          <cell r="A5">
            <v>3</v>
          </cell>
          <cell r="B5">
            <v>42811</v>
          </cell>
          <cell r="C5">
            <v>44736</v>
          </cell>
          <cell r="D5">
            <v>46525</v>
          </cell>
        </row>
        <row r="6">
          <cell r="A6">
            <v>4</v>
          </cell>
          <cell r="B6">
            <v>44782</v>
          </cell>
          <cell r="C6">
            <v>46707</v>
          </cell>
          <cell r="D6">
            <v>48575</v>
          </cell>
        </row>
        <row r="7">
          <cell r="A7">
            <v>5</v>
          </cell>
          <cell r="B7">
            <v>46755</v>
          </cell>
          <cell r="C7">
            <v>48680</v>
          </cell>
          <cell r="D7">
            <v>50627</v>
          </cell>
        </row>
        <row r="8">
          <cell r="A8">
            <v>6</v>
          </cell>
          <cell r="B8">
            <v>48727</v>
          </cell>
          <cell r="C8">
            <v>50652</v>
          </cell>
          <cell r="D8">
            <v>52678</v>
          </cell>
        </row>
        <row r="9">
          <cell r="A9">
            <v>7</v>
          </cell>
          <cell r="B9">
            <v>50584</v>
          </cell>
          <cell r="C9">
            <v>52509</v>
          </cell>
          <cell r="D9">
            <v>54609</v>
          </cell>
        </row>
        <row r="10">
          <cell r="A10">
            <v>8</v>
          </cell>
          <cell r="B10">
            <v>52440</v>
          </cell>
          <cell r="C10">
            <v>54365</v>
          </cell>
          <cell r="D10">
            <v>56540</v>
          </cell>
        </row>
        <row r="11">
          <cell r="A11">
            <v>9</v>
          </cell>
          <cell r="B11">
            <v>54179</v>
          </cell>
          <cell r="C11">
            <v>56104</v>
          </cell>
          <cell r="D11">
            <v>58348</v>
          </cell>
        </row>
        <row r="12">
          <cell r="A12">
            <v>10</v>
          </cell>
          <cell r="B12">
            <v>55921</v>
          </cell>
          <cell r="C12">
            <v>57846</v>
          </cell>
          <cell r="D12">
            <v>60160</v>
          </cell>
        </row>
        <row r="13">
          <cell r="A13">
            <v>11</v>
          </cell>
          <cell r="B13">
            <v>57544</v>
          </cell>
          <cell r="C13">
            <v>59469</v>
          </cell>
          <cell r="D13">
            <v>61848</v>
          </cell>
        </row>
        <row r="14">
          <cell r="A14">
            <v>12</v>
          </cell>
          <cell r="D14">
            <v>62540</v>
          </cell>
        </row>
        <row r="15">
          <cell r="A15">
            <v>13</v>
          </cell>
          <cell r="D15">
            <v>63836</v>
          </cell>
        </row>
        <row r="16">
          <cell r="A16">
            <v>14</v>
          </cell>
          <cell r="D16">
            <v>65120</v>
          </cell>
        </row>
      </sheetData>
      <sheetData sheetId="5">
        <row r="1">
          <cell r="A1" t="str">
            <v>Senior and Principal Educational Psychologists</v>
          </cell>
        </row>
        <row r="2">
          <cell r="A2" t="str">
            <v>SCP</v>
          </cell>
          <cell r="B2" t="str">
            <v>01.09.21</v>
          </cell>
          <cell r="C2" t="str">
            <v>01.09.22</v>
          </cell>
          <cell r="D2" t="str">
            <v>01.09.23</v>
          </cell>
        </row>
        <row r="3">
          <cell r="A3">
            <v>1</v>
          </cell>
          <cell r="B3">
            <v>48727</v>
          </cell>
          <cell r="C3">
            <v>50652</v>
          </cell>
          <cell r="D3">
            <v>52678</v>
          </cell>
        </row>
        <row r="4">
          <cell r="A4">
            <v>2</v>
          </cell>
          <cell r="B4">
            <v>50584</v>
          </cell>
          <cell r="C4">
            <v>52509</v>
          </cell>
          <cell r="D4">
            <v>54609</v>
          </cell>
        </row>
        <row r="5">
          <cell r="A5">
            <v>3</v>
          </cell>
          <cell r="B5">
            <v>52440</v>
          </cell>
          <cell r="C5">
            <v>54365</v>
          </cell>
          <cell r="D5">
            <v>56540</v>
          </cell>
        </row>
        <row r="6">
          <cell r="A6">
            <v>4</v>
          </cell>
          <cell r="B6">
            <v>54179</v>
          </cell>
          <cell r="C6">
            <v>56104</v>
          </cell>
          <cell r="D6">
            <v>58348</v>
          </cell>
        </row>
        <row r="7">
          <cell r="A7">
            <v>5</v>
          </cell>
          <cell r="B7">
            <v>55921</v>
          </cell>
          <cell r="C7">
            <v>57846</v>
          </cell>
          <cell r="D7">
            <v>60160</v>
          </cell>
        </row>
        <row r="8">
          <cell r="A8">
            <v>6</v>
          </cell>
          <cell r="B8">
            <v>57544</v>
          </cell>
          <cell r="C8">
            <v>59469</v>
          </cell>
          <cell r="D8">
            <v>61848</v>
          </cell>
        </row>
        <row r="9">
          <cell r="A9">
            <v>7</v>
          </cell>
          <cell r="B9">
            <v>58210</v>
          </cell>
          <cell r="C9">
            <v>60135</v>
          </cell>
          <cell r="D9">
            <v>62540</v>
          </cell>
        </row>
        <row r="10">
          <cell r="A10">
            <v>8</v>
          </cell>
          <cell r="B10">
            <v>59456</v>
          </cell>
          <cell r="C10">
            <v>61381</v>
          </cell>
          <cell r="D10">
            <v>63836</v>
          </cell>
        </row>
        <row r="11">
          <cell r="A11">
            <v>9</v>
          </cell>
          <cell r="B11">
            <v>60690</v>
          </cell>
          <cell r="C11">
            <v>62615</v>
          </cell>
          <cell r="D11">
            <v>65120</v>
          </cell>
        </row>
        <row r="12">
          <cell r="A12">
            <v>10</v>
          </cell>
          <cell r="B12">
            <v>61945</v>
          </cell>
          <cell r="C12">
            <v>63870</v>
          </cell>
          <cell r="D12">
            <v>66425</v>
          </cell>
        </row>
        <row r="13">
          <cell r="A13">
            <v>11</v>
          </cell>
          <cell r="B13">
            <v>63177</v>
          </cell>
          <cell r="C13">
            <v>65102</v>
          </cell>
          <cell r="D13">
            <v>67706</v>
          </cell>
        </row>
        <row r="14">
          <cell r="A14">
            <v>12</v>
          </cell>
          <cell r="B14">
            <v>64431</v>
          </cell>
          <cell r="C14">
            <v>66356</v>
          </cell>
          <cell r="D14">
            <v>69010</v>
          </cell>
        </row>
        <row r="15">
          <cell r="A15">
            <v>13</v>
          </cell>
          <cell r="B15">
            <v>65707</v>
          </cell>
          <cell r="C15">
            <v>67632</v>
          </cell>
          <cell r="D15">
            <v>70337</v>
          </cell>
        </row>
        <row r="16">
          <cell r="A16">
            <v>14</v>
          </cell>
          <cell r="B16">
            <v>66941</v>
          </cell>
          <cell r="C16">
            <v>68866</v>
          </cell>
          <cell r="D16">
            <v>71621</v>
          </cell>
        </row>
        <row r="17">
          <cell r="A17">
            <v>15</v>
          </cell>
          <cell r="B17">
            <v>68235</v>
          </cell>
          <cell r="C17">
            <v>70160</v>
          </cell>
          <cell r="D17">
            <v>72966</v>
          </cell>
        </row>
        <row r="18">
          <cell r="A18">
            <v>16</v>
          </cell>
          <cell r="B18">
            <v>69514</v>
          </cell>
          <cell r="C18">
            <v>71439</v>
          </cell>
          <cell r="D18">
            <v>74297</v>
          </cell>
        </row>
        <row r="19">
          <cell r="A19">
            <v>17</v>
          </cell>
          <cell r="B19">
            <v>70803</v>
          </cell>
          <cell r="C19">
            <v>72728</v>
          </cell>
          <cell r="D19">
            <v>75637</v>
          </cell>
        </row>
        <row r="20">
          <cell r="A20">
            <v>18</v>
          </cell>
          <cell r="B20">
            <v>72090</v>
          </cell>
          <cell r="C20">
            <v>74015</v>
          </cell>
          <cell r="D20">
            <v>76976</v>
          </cell>
        </row>
        <row r="21">
          <cell r="A21">
            <v>19</v>
          </cell>
          <cell r="D21">
            <v>80055</v>
          </cell>
        </row>
        <row r="22">
          <cell r="A22">
            <v>20</v>
          </cell>
          <cell r="D22">
            <v>83257</v>
          </cell>
        </row>
        <row r="23">
          <cell r="A23">
            <v>21</v>
          </cell>
          <cell r="D23">
            <v>86587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workbookViewId="0" topLeftCell="A28">
      <selection activeCell="AC94" sqref="AC94"/>
    </sheetView>
  </sheetViews>
  <sheetFormatPr defaultColWidth="9.140625" defaultRowHeight="12.75"/>
  <cols>
    <col min="1" max="1" width="6.7109375" style="22" customWidth="1"/>
    <col min="2" max="2" width="4.57421875" style="22" customWidth="1"/>
    <col min="3" max="3" width="11.7109375" style="22" hidden="1" customWidth="1"/>
    <col min="4" max="4" width="2.57421875" style="22" hidden="1" customWidth="1"/>
    <col min="5" max="5" width="11.7109375" style="22" hidden="1" customWidth="1"/>
    <col min="6" max="6" width="3.00390625" style="22" hidden="1" customWidth="1"/>
    <col min="7" max="7" width="11.7109375" style="22" hidden="1" customWidth="1"/>
    <col min="8" max="8" width="4.140625" style="22" hidden="1" customWidth="1"/>
    <col min="9" max="9" width="11.7109375" style="22" hidden="1" customWidth="1"/>
    <col min="10" max="10" width="3.00390625" style="22" hidden="1" customWidth="1"/>
    <col min="11" max="11" width="12.7109375" style="23" hidden="1" customWidth="1"/>
    <col min="12" max="13" width="12.7109375" style="27" hidden="1" customWidth="1"/>
    <col min="14" max="14" width="13.28125" style="24" hidden="1" customWidth="1"/>
    <col min="15" max="15" width="16.140625" style="22" hidden="1" customWidth="1"/>
    <col min="16" max="16" width="13.28125" style="22" hidden="1" customWidth="1"/>
    <col min="17" max="17" width="13.28125" style="86" hidden="1" customWidth="1"/>
    <col min="18" max="18" width="13.28125" style="39" hidden="1" customWidth="1"/>
    <col min="19" max="19" width="13.28125" style="22" hidden="1" customWidth="1"/>
    <col min="20" max="20" width="9.00390625" style="22" hidden="1" customWidth="1"/>
    <col min="21" max="21" width="14.7109375" style="22" hidden="1" customWidth="1"/>
    <col min="22" max="22" width="1.28515625" style="22" hidden="1" customWidth="1"/>
    <col min="23" max="23" width="14.7109375" style="22" hidden="1" customWidth="1"/>
    <col min="24" max="24" width="0" style="22" hidden="1" customWidth="1"/>
    <col min="25" max="25" width="14.7109375" style="110" customWidth="1"/>
    <col min="26" max="26" width="9.140625" style="111" customWidth="1"/>
    <col min="27" max="27" width="14.7109375" style="22" customWidth="1"/>
    <col min="28" max="28" width="9.140625" style="111" customWidth="1"/>
    <col min="29" max="29" width="14.7109375" style="39" customWidth="1"/>
    <col min="30" max="30" width="9.140625" style="111" customWidth="1"/>
    <col min="31" max="16384" width="9.140625" style="22" customWidth="1"/>
  </cols>
  <sheetData>
    <row r="1" spans="1:30" s="1" customFormat="1" ht="30.75" customHeight="1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65" t="s">
        <v>35</v>
      </c>
      <c r="Q1" s="82"/>
      <c r="R1" s="78"/>
      <c r="Y1" s="105"/>
      <c r="Z1" s="106"/>
      <c r="AB1" s="106"/>
      <c r="AC1" s="78"/>
      <c r="AD1" s="106"/>
    </row>
    <row r="2" spans="1:30" s="3" customFormat="1" ht="17.25" customHeight="1">
      <c r="A2" s="2" t="s">
        <v>0</v>
      </c>
      <c r="B2" s="2"/>
      <c r="C2" s="2"/>
      <c r="D2" s="2"/>
      <c r="E2" s="2"/>
      <c r="K2" s="4"/>
      <c r="L2" s="5"/>
      <c r="M2" s="66" t="s">
        <v>32</v>
      </c>
      <c r="Q2" s="83"/>
      <c r="R2" s="2"/>
      <c r="Y2" s="90"/>
      <c r="Z2" s="91"/>
      <c r="AB2" s="91"/>
      <c r="AC2" s="2"/>
      <c r="AD2" s="91"/>
    </row>
    <row r="3" spans="1:30" s="3" customFormat="1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10"/>
      <c r="O3" s="7"/>
      <c r="Q3" s="83"/>
      <c r="R3" s="2"/>
      <c r="Y3" s="90"/>
      <c r="Z3" s="91"/>
      <c r="AB3" s="91"/>
      <c r="AC3" s="2"/>
      <c r="AD3" s="91"/>
    </row>
    <row r="4" spans="1:30" s="3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  <c r="M4" s="9"/>
      <c r="N4" s="10"/>
      <c r="O4" s="7"/>
      <c r="Q4" s="83"/>
      <c r="R4" s="2"/>
      <c r="Y4" s="90"/>
      <c r="Z4" s="91"/>
      <c r="AB4" s="91"/>
      <c r="AC4" s="2"/>
      <c r="AD4" s="91"/>
    </row>
    <row r="5" spans="1:30" s="3" customFormat="1" ht="15" customHeight="1">
      <c r="A5" s="11" t="s">
        <v>2</v>
      </c>
      <c r="B5" s="11"/>
      <c r="C5" s="12" t="s">
        <v>3</v>
      </c>
      <c r="D5" s="13"/>
      <c r="E5" s="14" t="s">
        <v>3</v>
      </c>
      <c r="F5" s="15"/>
      <c r="G5" s="15"/>
      <c r="H5" s="15"/>
      <c r="I5" s="15"/>
      <c r="J5" s="15"/>
      <c r="K5" s="12" t="s">
        <v>3</v>
      </c>
      <c r="L5" s="16" t="s">
        <v>4</v>
      </c>
      <c r="M5" s="14" t="s">
        <v>3</v>
      </c>
      <c r="N5" s="16" t="s">
        <v>4</v>
      </c>
      <c r="O5" s="84" t="s">
        <v>3</v>
      </c>
      <c r="P5" s="14" t="s">
        <v>4</v>
      </c>
      <c r="Q5" s="92" t="s">
        <v>3</v>
      </c>
      <c r="R5" s="93" t="s">
        <v>4</v>
      </c>
      <c r="S5" s="84" t="s">
        <v>38</v>
      </c>
      <c r="T5" s="16" t="s">
        <v>4</v>
      </c>
      <c r="U5" s="92" t="s">
        <v>38</v>
      </c>
      <c r="V5" s="73" t="s">
        <v>4</v>
      </c>
      <c r="W5" s="92" t="s">
        <v>38</v>
      </c>
      <c r="X5" s="73" t="s">
        <v>4</v>
      </c>
      <c r="Y5" s="72" t="s">
        <v>38</v>
      </c>
      <c r="Z5" s="73" t="s">
        <v>4</v>
      </c>
      <c r="AA5" s="3" t="s">
        <v>38</v>
      </c>
      <c r="AB5" s="91" t="s">
        <v>4</v>
      </c>
      <c r="AC5" s="2" t="s">
        <v>38</v>
      </c>
      <c r="AD5" s="81" t="s">
        <v>4</v>
      </c>
    </row>
    <row r="6" spans="1:30" s="3" customFormat="1" ht="15" customHeight="1">
      <c r="A6" s="17" t="s">
        <v>5</v>
      </c>
      <c r="B6" s="17"/>
      <c r="C6" s="18" t="s">
        <v>6</v>
      </c>
      <c r="D6" s="17"/>
      <c r="E6" s="19" t="s">
        <v>7</v>
      </c>
      <c r="F6" s="17"/>
      <c r="G6" s="20" t="s">
        <v>8</v>
      </c>
      <c r="H6" s="17"/>
      <c r="I6" s="20" t="s">
        <v>9</v>
      </c>
      <c r="J6" s="20"/>
      <c r="K6" s="18" t="s">
        <v>7</v>
      </c>
      <c r="L6" s="21" t="s">
        <v>7</v>
      </c>
      <c r="M6" s="19" t="s">
        <v>17</v>
      </c>
      <c r="N6" s="21" t="s">
        <v>17</v>
      </c>
      <c r="O6" s="85" t="s">
        <v>34</v>
      </c>
      <c r="P6" s="19" t="s">
        <v>34</v>
      </c>
      <c r="Q6" s="94" t="s">
        <v>36</v>
      </c>
      <c r="R6" s="95" t="s">
        <v>36</v>
      </c>
      <c r="S6" s="94" t="s">
        <v>37</v>
      </c>
      <c r="T6" s="77" t="s">
        <v>37</v>
      </c>
      <c r="U6" s="94" t="s">
        <v>39</v>
      </c>
      <c r="V6" s="77" t="s">
        <v>39</v>
      </c>
      <c r="W6" s="94" t="s">
        <v>40</v>
      </c>
      <c r="X6" s="77" t="s">
        <v>40</v>
      </c>
      <c r="Y6" s="107" t="s">
        <v>48</v>
      </c>
      <c r="Z6" s="107" t="s">
        <v>48</v>
      </c>
      <c r="AA6" s="107" t="s">
        <v>49</v>
      </c>
      <c r="AB6" s="91" t="s">
        <v>49</v>
      </c>
      <c r="AC6" s="18" t="s">
        <v>51</v>
      </c>
      <c r="AD6" s="81" t="s">
        <v>51</v>
      </c>
    </row>
    <row r="7" spans="1:30" s="3" customFormat="1" ht="15" customHeight="1">
      <c r="A7" s="97">
        <v>1</v>
      </c>
      <c r="C7" s="3">
        <v>27996</v>
      </c>
      <c r="E7" s="3">
        <v>28767</v>
      </c>
      <c r="G7" s="3">
        <v>28821</v>
      </c>
      <c r="I7" s="3">
        <v>29670</v>
      </c>
      <c r="K7" s="4">
        <v>32162.818871250005</v>
      </c>
      <c r="L7" s="6">
        <v>2680.2349059375006</v>
      </c>
      <c r="M7" s="68">
        <v>33934</v>
      </c>
      <c r="N7" s="6">
        <v>2827.8333333333335</v>
      </c>
      <c r="O7" s="90">
        <v>35377</v>
      </c>
      <c r="P7" s="91">
        <v>2948.0833333333335</v>
      </c>
      <c r="Q7" s="3">
        <v>35731</v>
      </c>
      <c r="R7" s="91">
        <v>2977.5833333333335</v>
      </c>
      <c r="S7" s="3">
        <v>36446</v>
      </c>
      <c r="T7" s="98">
        <v>3037.1666666666665</v>
      </c>
      <c r="U7" s="3">
        <v>37175</v>
      </c>
      <c r="V7" s="98">
        <v>3097.9166666666665</v>
      </c>
      <c r="W7" s="3">
        <v>38197</v>
      </c>
      <c r="X7" s="98">
        <v>3183.0833333333335</v>
      </c>
      <c r="Y7" s="90">
        <f>VLOOKUP(A7,Sheet2!A3:C13,3,0)</f>
        <v>38865</v>
      </c>
      <c r="Z7" s="91">
        <f>Y7/12</f>
        <v>3238.75</v>
      </c>
      <c r="AA7" s="3">
        <f>VLOOKUP(A7,'[1]EPA'!$A:$C,3,0)</f>
        <v>40790</v>
      </c>
      <c r="AB7" s="91">
        <f>AA7/12</f>
        <v>3399.1666666666665</v>
      </c>
      <c r="AC7" s="2">
        <f>VLOOKUP(A7,'[1]EPA'!$A:$D,4,0)</f>
        <v>42422</v>
      </c>
      <c r="AD7" s="81">
        <f>AC7/12</f>
        <v>3535.1666666666665</v>
      </c>
    </row>
    <row r="8" spans="1:30" s="3" customFormat="1" ht="15" customHeight="1">
      <c r="A8" s="97">
        <v>2</v>
      </c>
      <c r="C8" s="3">
        <v>30891</v>
      </c>
      <c r="D8" s="3" t="s">
        <v>10</v>
      </c>
      <c r="E8" s="3">
        <v>31740</v>
      </c>
      <c r="F8" s="3" t="s">
        <v>10</v>
      </c>
      <c r="G8" s="3">
        <v>31803</v>
      </c>
      <c r="H8" s="3" t="s">
        <v>10</v>
      </c>
      <c r="I8" s="3">
        <v>32741</v>
      </c>
      <c r="J8" s="3" t="s">
        <v>10</v>
      </c>
      <c r="K8" s="4">
        <v>35492.185507500006</v>
      </c>
      <c r="L8" s="6">
        <v>2957.6821256250005</v>
      </c>
      <c r="M8" s="68">
        <v>35656</v>
      </c>
      <c r="N8" s="6">
        <v>2971.3333333333335</v>
      </c>
      <c r="O8" s="90">
        <v>37173</v>
      </c>
      <c r="P8" s="91">
        <v>3097.75</v>
      </c>
      <c r="Q8" s="3">
        <v>37545</v>
      </c>
      <c r="R8" s="91">
        <v>3128.75</v>
      </c>
      <c r="S8" s="3">
        <v>38296</v>
      </c>
      <c r="T8" s="98">
        <v>3191.3333333333335</v>
      </c>
      <c r="U8" s="3">
        <v>39062</v>
      </c>
      <c r="V8" s="98">
        <v>3255.1666666666665</v>
      </c>
      <c r="W8" s="3">
        <v>40136</v>
      </c>
      <c r="X8" s="98">
        <v>3344.6666666666665</v>
      </c>
      <c r="Y8" s="90">
        <f>VLOOKUP(A8,Sheet2!A4:C14,3,0)</f>
        <v>40838</v>
      </c>
      <c r="Z8" s="91">
        <f aca="true" t="shared" si="0" ref="Z8:Z17">Y8/12</f>
        <v>3403.1666666666665</v>
      </c>
      <c r="AA8" s="3">
        <f>VLOOKUP(A8,'[1]EPA'!$A:$C,3,0)</f>
        <v>42763</v>
      </c>
      <c r="AB8" s="91">
        <f aca="true" t="shared" si="1" ref="AB8:AB17">AA8/12</f>
        <v>3563.5833333333335</v>
      </c>
      <c r="AC8" s="2">
        <f>VLOOKUP(A8,'[1]EPA'!$A:$D,4,0)</f>
        <v>44474</v>
      </c>
      <c r="AD8" s="81">
        <f aca="true" t="shared" si="2" ref="AD8:AD20">AC8/12</f>
        <v>3706.1666666666665</v>
      </c>
    </row>
    <row r="9" spans="1:30" s="3" customFormat="1" ht="15" customHeight="1">
      <c r="A9" s="97">
        <v>3</v>
      </c>
      <c r="C9" s="3">
        <v>31848</v>
      </c>
      <c r="E9" s="3">
        <v>32724</v>
      </c>
      <c r="G9" s="3">
        <v>32787</v>
      </c>
      <c r="I9" s="3">
        <v>33753</v>
      </c>
      <c r="K9" s="4">
        <v>36588.286288125004</v>
      </c>
      <c r="L9" s="6">
        <v>3049.0238573437505</v>
      </c>
      <c r="M9" s="68">
        <v>37378</v>
      </c>
      <c r="N9" s="6">
        <v>3114.8333333333335</v>
      </c>
      <c r="O9" s="90">
        <v>38969</v>
      </c>
      <c r="P9" s="91">
        <v>3247.4166666666665</v>
      </c>
      <c r="Q9" s="3">
        <v>39359</v>
      </c>
      <c r="R9" s="91">
        <v>3279.9166666666665</v>
      </c>
      <c r="S9" s="3">
        <v>40146</v>
      </c>
      <c r="T9" s="98">
        <v>3345.5</v>
      </c>
      <c r="U9" s="3">
        <v>40949</v>
      </c>
      <c r="V9" s="98">
        <v>3412.4166666666665</v>
      </c>
      <c r="W9" s="3">
        <v>42075</v>
      </c>
      <c r="X9" s="98">
        <v>3506.25</v>
      </c>
      <c r="Y9" s="90">
        <f>VLOOKUP(A9,Sheet2!A5:C15,3,0)</f>
        <v>42811</v>
      </c>
      <c r="Z9" s="91">
        <f t="shared" si="0"/>
        <v>3567.5833333333335</v>
      </c>
      <c r="AA9" s="3">
        <f>VLOOKUP(A9,'[1]EPA'!$A:$C,3,0)</f>
        <v>44736</v>
      </c>
      <c r="AB9" s="91">
        <f t="shared" si="1"/>
        <v>3728</v>
      </c>
      <c r="AC9" s="2">
        <f>VLOOKUP(A9,'[1]EPA'!$A:$D,4,0)</f>
        <v>46525</v>
      </c>
      <c r="AD9" s="81">
        <f t="shared" si="2"/>
        <v>3877.0833333333335</v>
      </c>
    </row>
    <row r="10" spans="1:30" s="3" customFormat="1" ht="15" customHeight="1">
      <c r="A10" s="97">
        <v>4</v>
      </c>
      <c r="C10" s="3">
        <v>33759</v>
      </c>
      <c r="E10" s="3">
        <v>34686</v>
      </c>
      <c r="G10" s="3">
        <v>34755</v>
      </c>
      <c r="I10" s="3">
        <v>35781</v>
      </c>
      <c r="K10" s="4">
        <v>38786.80543312501</v>
      </c>
      <c r="L10" s="6">
        <v>3232.233786093751</v>
      </c>
      <c r="M10" s="68">
        <v>39100</v>
      </c>
      <c r="N10" s="6">
        <v>3258.3333333333335</v>
      </c>
      <c r="O10" s="90">
        <v>40764</v>
      </c>
      <c r="P10" s="91">
        <v>3397</v>
      </c>
      <c r="Q10" s="3">
        <v>41171</v>
      </c>
      <c r="R10" s="91">
        <v>3430.9166666666665</v>
      </c>
      <c r="S10" s="3">
        <v>41994</v>
      </c>
      <c r="T10" s="98">
        <v>3499.5</v>
      </c>
      <c r="U10" s="3">
        <v>42834</v>
      </c>
      <c r="V10" s="98">
        <v>3569.5</v>
      </c>
      <c r="W10" s="3">
        <v>44012</v>
      </c>
      <c r="X10" s="98">
        <v>3667.6666666666665</v>
      </c>
      <c r="Y10" s="90">
        <f>VLOOKUP(A10,Sheet2!A6:C16,3,0)</f>
        <v>44782</v>
      </c>
      <c r="Z10" s="91">
        <f t="shared" si="0"/>
        <v>3731.8333333333335</v>
      </c>
      <c r="AA10" s="3">
        <f>VLOOKUP(A10,'[1]EPA'!$A:$C,3,0)</f>
        <v>46707</v>
      </c>
      <c r="AB10" s="91">
        <f t="shared" si="1"/>
        <v>3892.25</v>
      </c>
      <c r="AC10" s="2">
        <f>VLOOKUP(A10,'[1]EPA'!$A:$D,4,0)</f>
        <v>48575</v>
      </c>
      <c r="AD10" s="81">
        <f t="shared" si="2"/>
        <v>4047.9166666666665</v>
      </c>
    </row>
    <row r="11" spans="1:30" s="3" customFormat="1" ht="15" customHeight="1">
      <c r="A11" s="97">
        <v>5</v>
      </c>
      <c r="C11" s="3">
        <v>34728</v>
      </c>
      <c r="E11" s="3">
        <v>35682</v>
      </c>
      <c r="G11" s="3">
        <v>35751</v>
      </c>
      <c r="I11" s="3">
        <v>36807</v>
      </c>
      <c r="K11" s="4">
        <v>39898.700173125006</v>
      </c>
      <c r="L11" s="6">
        <v>3324.8916810937503</v>
      </c>
      <c r="M11" s="68">
        <v>40822</v>
      </c>
      <c r="N11" s="6">
        <v>3401.8333333333335</v>
      </c>
      <c r="O11" s="90">
        <v>42558</v>
      </c>
      <c r="P11" s="91">
        <v>3546.5</v>
      </c>
      <c r="Q11" s="3">
        <v>42984</v>
      </c>
      <c r="R11" s="91">
        <v>3582</v>
      </c>
      <c r="S11" s="3">
        <v>43844</v>
      </c>
      <c r="T11" s="98">
        <v>3653.6666666666665</v>
      </c>
      <c r="U11" s="3">
        <v>44721</v>
      </c>
      <c r="V11" s="98">
        <v>3726.75</v>
      </c>
      <c r="W11" s="3">
        <v>45951</v>
      </c>
      <c r="X11" s="98">
        <v>3829.25</v>
      </c>
      <c r="Y11" s="90">
        <f>VLOOKUP(A11,Sheet2!A7:C17,3,0)</f>
        <v>46755</v>
      </c>
      <c r="Z11" s="91">
        <f t="shared" si="0"/>
        <v>3896.25</v>
      </c>
      <c r="AA11" s="3">
        <f>VLOOKUP(A11,'[1]EPA'!$A:$C,3,0)</f>
        <v>48680</v>
      </c>
      <c r="AB11" s="91">
        <f t="shared" si="1"/>
        <v>4056.6666666666665</v>
      </c>
      <c r="AC11" s="2">
        <f>VLOOKUP(A11,'[1]EPA'!$A:$D,4,0)</f>
        <v>50627</v>
      </c>
      <c r="AD11" s="81">
        <f t="shared" si="2"/>
        <v>4218.916666666667</v>
      </c>
    </row>
    <row r="12" spans="1:30" s="3" customFormat="1" ht="15" customHeight="1">
      <c r="A12" s="12">
        <v>6</v>
      </c>
      <c r="B12" s="15"/>
      <c r="C12" s="15">
        <v>36669</v>
      </c>
      <c r="D12" s="15"/>
      <c r="E12" s="15">
        <v>37677</v>
      </c>
      <c r="F12" s="15"/>
      <c r="G12" s="15">
        <v>37752</v>
      </c>
      <c r="H12" s="15"/>
      <c r="I12" s="15">
        <v>38865</v>
      </c>
      <c r="J12" s="15"/>
      <c r="K12" s="72">
        <v>42128.80723687501</v>
      </c>
      <c r="L12" s="73">
        <v>3510.7339364062505</v>
      </c>
      <c r="M12" s="68">
        <v>42544</v>
      </c>
      <c r="N12" s="6">
        <v>3545.3333333333335</v>
      </c>
      <c r="O12" s="90">
        <v>44353</v>
      </c>
      <c r="P12" s="91">
        <v>3696.0833333333335</v>
      </c>
      <c r="Q12" s="3">
        <v>44797</v>
      </c>
      <c r="R12" s="91">
        <v>3733.0833333333335</v>
      </c>
      <c r="S12" s="3">
        <v>45693</v>
      </c>
      <c r="T12" s="98">
        <v>3807.75</v>
      </c>
      <c r="U12" s="3">
        <v>46607</v>
      </c>
      <c r="V12" s="98">
        <v>3883.9166666666665</v>
      </c>
      <c r="W12" s="3">
        <v>47889</v>
      </c>
      <c r="X12" s="98">
        <v>3990.75</v>
      </c>
      <c r="Y12" s="90">
        <f>VLOOKUP(A12,Sheet2!A8:C18,3,0)</f>
        <v>48727</v>
      </c>
      <c r="Z12" s="91">
        <f t="shared" si="0"/>
        <v>4060.5833333333335</v>
      </c>
      <c r="AA12" s="3">
        <f>VLOOKUP(A12,'[1]EPA'!$A:$C,3,0)</f>
        <v>50652</v>
      </c>
      <c r="AB12" s="91">
        <f t="shared" si="1"/>
        <v>4221</v>
      </c>
      <c r="AC12" s="2">
        <f>VLOOKUP(A12,'[1]EPA'!$A:$D,4,0)</f>
        <v>52678</v>
      </c>
      <c r="AD12" s="81">
        <f t="shared" si="2"/>
        <v>4389.833333333333</v>
      </c>
    </row>
    <row r="13" spans="1:30" s="3" customFormat="1" ht="15" customHeight="1">
      <c r="A13" s="97">
        <v>7</v>
      </c>
      <c r="C13" s="3">
        <v>37617</v>
      </c>
      <c r="D13" s="3" t="s">
        <v>11</v>
      </c>
      <c r="E13" s="3">
        <v>38652</v>
      </c>
      <c r="F13" s="3" t="s">
        <v>11</v>
      </c>
      <c r="G13" s="3">
        <v>38727</v>
      </c>
      <c r="H13" s="3" t="s">
        <v>11</v>
      </c>
      <c r="I13" s="3">
        <v>39870</v>
      </c>
      <c r="J13" s="3" t="s">
        <v>11</v>
      </c>
      <c r="K13" s="4">
        <v>43218.59043375</v>
      </c>
      <c r="L13" s="6">
        <v>3601.5492028125004</v>
      </c>
      <c r="M13" s="68">
        <v>44165</v>
      </c>
      <c r="N13" s="6">
        <v>3680.4166666666665</v>
      </c>
      <c r="O13" s="90">
        <v>46044</v>
      </c>
      <c r="P13" s="91">
        <v>3837</v>
      </c>
      <c r="Q13" s="3">
        <v>46504</v>
      </c>
      <c r="R13" s="91">
        <v>3875.3333333333335</v>
      </c>
      <c r="S13" s="3">
        <v>47434</v>
      </c>
      <c r="T13" s="98">
        <v>3952.8333333333335</v>
      </c>
      <c r="U13" s="3">
        <v>48383</v>
      </c>
      <c r="V13" s="98">
        <v>4031.9166666666665</v>
      </c>
      <c r="W13" s="3">
        <v>49714</v>
      </c>
      <c r="X13" s="98">
        <v>4142.833333333333</v>
      </c>
      <c r="Y13" s="90">
        <f>VLOOKUP(A13,Sheet2!A9:C19,3,0)</f>
        <v>50584</v>
      </c>
      <c r="Z13" s="91">
        <f t="shared" si="0"/>
        <v>4215.333333333333</v>
      </c>
      <c r="AA13" s="3">
        <f>VLOOKUP(A13,'[1]EPA'!$A:$C,3,0)</f>
        <v>52509</v>
      </c>
      <c r="AB13" s="91">
        <f t="shared" si="1"/>
        <v>4375.75</v>
      </c>
      <c r="AC13" s="2">
        <f>VLOOKUP(A13,'[1]EPA'!$A:$D,4,0)</f>
        <v>54609</v>
      </c>
      <c r="AD13" s="81">
        <f t="shared" si="2"/>
        <v>4550.75</v>
      </c>
    </row>
    <row r="14" spans="1:30" s="3" customFormat="1" ht="15" customHeight="1">
      <c r="A14" s="97">
        <v>8</v>
      </c>
      <c r="C14" s="3">
        <v>39510</v>
      </c>
      <c r="E14" s="3">
        <v>40596</v>
      </c>
      <c r="G14" s="3">
        <v>40677</v>
      </c>
      <c r="I14" s="3">
        <v>41877</v>
      </c>
      <c r="K14" s="4">
        <v>45394.998035625</v>
      </c>
      <c r="L14" s="6">
        <v>3782.91650296875</v>
      </c>
      <c r="M14" s="68">
        <v>45786</v>
      </c>
      <c r="N14" s="6">
        <v>3815.5</v>
      </c>
      <c r="O14" s="90">
        <v>47734</v>
      </c>
      <c r="P14" s="91">
        <v>3977.8333333333335</v>
      </c>
      <c r="Q14" s="3">
        <v>48211</v>
      </c>
      <c r="R14" s="91">
        <v>4017.5833333333335</v>
      </c>
      <c r="S14" s="3">
        <v>49175</v>
      </c>
      <c r="T14" s="98">
        <v>4097.916666666667</v>
      </c>
      <c r="U14" s="3">
        <v>50159</v>
      </c>
      <c r="V14" s="98">
        <v>4179.916666666667</v>
      </c>
      <c r="W14" s="3">
        <v>51538</v>
      </c>
      <c r="X14" s="98">
        <v>4294.833333333333</v>
      </c>
      <c r="Y14" s="90">
        <f>VLOOKUP(A14,Sheet2!A10:C20,3,0)</f>
        <v>52440</v>
      </c>
      <c r="Z14" s="91">
        <f t="shared" si="0"/>
        <v>4370</v>
      </c>
      <c r="AA14" s="3">
        <f>VLOOKUP(A14,'[1]EPA'!$A:$C,3,0)</f>
        <v>54365</v>
      </c>
      <c r="AB14" s="91">
        <f t="shared" si="1"/>
        <v>4530.416666666667</v>
      </c>
      <c r="AC14" s="2">
        <f>VLOOKUP(A14,'[1]EPA'!$A:$D,4,0)</f>
        <v>56540</v>
      </c>
      <c r="AD14" s="81">
        <f t="shared" si="2"/>
        <v>4711.666666666667</v>
      </c>
    </row>
    <row r="15" spans="1:30" s="3" customFormat="1" ht="15" customHeight="1">
      <c r="A15" s="97">
        <v>9</v>
      </c>
      <c r="C15" s="3">
        <v>40455</v>
      </c>
      <c r="E15" s="3">
        <v>41568</v>
      </c>
      <c r="G15" s="3">
        <v>41649</v>
      </c>
      <c r="I15" s="3">
        <v>42879</v>
      </c>
      <c r="K15" s="4">
        <v>46481.622440625004</v>
      </c>
      <c r="L15" s="6">
        <v>3873.4685367187503</v>
      </c>
      <c r="M15" s="68">
        <v>47305</v>
      </c>
      <c r="N15" s="6">
        <v>3942.0833333333335</v>
      </c>
      <c r="O15" s="90">
        <v>49317</v>
      </c>
      <c r="P15" s="91">
        <v>4109.75</v>
      </c>
      <c r="Q15" s="3">
        <v>49810</v>
      </c>
      <c r="R15" s="91">
        <v>4150.833333333333</v>
      </c>
      <c r="S15" s="3">
        <v>50806</v>
      </c>
      <c r="T15" s="98">
        <v>4233.833333333333</v>
      </c>
      <c r="U15" s="3">
        <v>51822</v>
      </c>
      <c r="V15" s="98">
        <v>4318.5</v>
      </c>
      <c r="W15" s="3">
        <v>53247</v>
      </c>
      <c r="X15" s="98">
        <v>4437.25</v>
      </c>
      <c r="Y15" s="90">
        <f>VLOOKUP(A15,Sheet2!A11:C21,3,0)</f>
        <v>54179</v>
      </c>
      <c r="Z15" s="91">
        <f t="shared" si="0"/>
        <v>4514.916666666667</v>
      </c>
      <c r="AA15" s="3">
        <f>VLOOKUP(A15,'[1]EPA'!$A:$C,3,0)</f>
        <v>56104</v>
      </c>
      <c r="AB15" s="91">
        <f t="shared" si="1"/>
        <v>4675.333333333333</v>
      </c>
      <c r="AC15" s="2">
        <f>VLOOKUP(A15,'[1]EPA'!$A:$D,4,0)</f>
        <v>58348</v>
      </c>
      <c r="AD15" s="81">
        <f t="shared" si="2"/>
        <v>4862.333333333333</v>
      </c>
    </row>
    <row r="16" spans="1:30" s="3" customFormat="1" ht="15" customHeight="1">
      <c r="A16" s="97">
        <v>10</v>
      </c>
      <c r="C16" s="3">
        <v>41412</v>
      </c>
      <c r="D16" s="3" t="s">
        <v>12</v>
      </c>
      <c r="E16" s="3">
        <v>42552</v>
      </c>
      <c r="F16" s="3" t="s">
        <v>12</v>
      </c>
      <c r="G16" s="3">
        <v>42633</v>
      </c>
      <c r="H16" s="3" t="s">
        <v>12</v>
      </c>
      <c r="I16" s="3">
        <v>43890</v>
      </c>
      <c r="J16" s="3" t="s">
        <v>12</v>
      </c>
      <c r="K16" s="4">
        <v>47577.72322125001</v>
      </c>
      <c r="L16" s="6">
        <v>3964.810268437501</v>
      </c>
      <c r="M16" s="68">
        <v>48825</v>
      </c>
      <c r="N16" s="6">
        <v>4068.75</v>
      </c>
      <c r="O16" s="90">
        <v>50902</v>
      </c>
      <c r="P16" s="91">
        <v>4241.833333333333</v>
      </c>
      <c r="Q16" s="3">
        <v>51411</v>
      </c>
      <c r="R16" s="91">
        <v>4284.25</v>
      </c>
      <c r="S16" s="3">
        <v>52439</v>
      </c>
      <c r="T16" s="98">
        <v>4369.916666666667</v>
      </c>
      <c r="U16" s="3">
        <v>53488</v>
      </c>
      <c r="V16" s="98">
        <v>4457.333333333333</v>
      </c>
      <c r="W16" s="3">
        <v>54959</v>
      </c>
      <c r="X16" s="98">
        <v>4579.916666666667</v>
      </c>
      <c r="Y16" s="90">
        <f>VLOOKUP(A16,Sheet2!A12:C22,3,0)</f>
        <v>55921</v>
      </c>
      <c r="Z16" s="91">
        <f t="shared" si="0"/>
        <v>4660.083333333333</v>
      </c>
      <c r="AA16" s="3">
        <f>VLOOKUP(A16,'[1]EPA'!$A:$C,3,0)</f>
        <v>57846</v>
      </c>
      <c r="AB16" s="91">
        <f t="shared" si="1"/>
        <v>4820.5</v>
      </c>
      <c r="AC16" s="2">
        <f>VLOOKUP(A16,'[1]EPA'!$A:$D,4,0)</f>
        <v>60160</v>
      </c>
      <c r="AD16" s="81">
        <f t="shared" si="2"/>
        <v>5013.333333333333</v>
      </c>
    </row>
    <row r="17" spans="1:30" s="3" customFormat="1" ht="15" customHeight="1">
      <c r="A17" s="97">
        <v>11</v>
      </c>
      <c r="K17" s="4">
        <v>49741.495655625</v>
      </c>
      <c r="L17" s="6">
        <v>4145.12463796875</v>
      </c>
      <c r="M17" s="68">
        <v>50243</v>
      </c>
      <c r="N17" s="6">
        <v>4186.916666666667</v>
      </c>
      <c r="O17" s="90">
        <v>52380</v>
      </c>
      <c r="P17" s="91">
        <v>4365</v>
      </c>
      <c r="Q17" s="3">
        <v>52903</v>
      </c>
      <c r="R17" s="91">
        <v>4408.583333333333</v>
      </c>
      <c r="S17" s="3">
        <v>53961</v>
      </c>
      <c r="T17" s="98">
        <v>4496.75</v>
      </c>
      <c r="U17" s="3">
        <v>55040</v>
      </c>
      <c r="V17" s="98">
        <v>4586.666666666667</v>
      </c>
      <c r="W17" s="3">
        <v>56554</v>
      </c>
      <c r="X17" s="98">
        <v>4712.833333333333</v>
      </c>
      <c r="Y17" s="90">
        <f>VLOOKUP(A17,Sheet2!A13:C23,3,0)</f>
        <v>57544</v>
      </c>
      <c r="Z17" s="91">
        <f t="shared" si="0"/>
        <v>4795.333333333333</v>
      </c>
      <c r="AA17" s="3">
        <f>VLOOKUP(A17,'[1]EPA'!$A:$C,3,0)</f>
        <v>59469</v>
      </c>
      <c r="AB17" s="91">
        <f t="shared" si="1"/>
        <v>4955.75</v>
      </c>
      <c r="AC17" s="2">
        <f>VLOOKUP(A17,'[1]EPA'!$A:$D,4,0)</f>
        <v>61848</v>
      </c>
      <c r="AD17" s="81">
        <f t="shared" si="2"/>
        <v>5154</v>
      </c>
    </row>
    <row r="18" spans="1:30" s="3" customFormat="1" ht="15" customHeight="1">
      <c r="A18" s="97">
        <v>12</v>
      </c>
      <c r="K18" s="4"/>
      <c r="L18" s="6"/>
      <c r="M18" s="68"/>
      <c r="N18" s="6"/>
      <c r="O18" s="90"/>
      <c r="P18" s="91"/>
      <c r="R18" s="91"/>
      <c r="T18" s="98"/>
      <c r="V18" s="98"/>
      <c r="X18" s="98"/>
      <c r="Y18" s="90"/>
      <c r="Z18" s="91"/>
      <c r="AB18" s="91"/>
      <c r="AC18" s="2">
        <f>VLOOKUP(A18,'[1]EPA'!$A:$D,4,0)</f>
        <v>62540</v>
      </c>
      <c r="AD18" s="81">
        <f t="shared" si="2"/>
        <v>5211.666666666667</v>
      </c>
    </row>
    <row r="19" spans="1:30" s="3" customFormat="1" ht="15" customHeight="1">
      <c r="A19" s="97">
        <v>13</v>
      </c>
      <c r="K19" s="4"/>
      <c r="L19" s="6"/>
      <c r="M19" s="68"/>
      <c r="N19" s="6"/>
      <c r="O19" s="90"/>
      <c r="P19" s="91"/>
      <c r="R19" s="91"/>
      <c r="T19" s="98"/>
      <c r="V19" s="98"/>
      <c r="X19" s="98"/>
      <c r="Y19" s="90"/>
      <c r="Z19" s="91"/>
      <c r="AB19" s="91"/>
      <c r="AC19" s="2">
        <f>VLOOKUP(A19,'[1]EPA'!$A:$D,4,0)</f>
        <v>63836</v>
      </c>
      <c r="AD19" s="81">
        <f t="shared" si="2"/>
        <v>5319.666666666667</v>
      </c>
    </row>
    <row r="20" spans="1:30" s="3" customFormat="1" ht="15" customHeight="1">
      <c r="A20" s="97">
        <v>14</v>
      </c>
      <c r="K20" s="4"/>
      <c r="L20" s="6"/>
      <c r="M20" s="68"/>
      <c r="N20" s="6"/>
      <c r="O20" s="90"/>
      <c r="P20" s="91"/>
      <c r="R20" s="91"/>
      <c r="T20" s="98"/>
      <c r="V20" s="98"/>
      <c r="X20" s="98"/>
      <c r="Y20" s="90"/>
      <c r="Z20" s="91"/>
      <c r="AB20" s="91"/>
      <c r="AC20" s="2">
        <f>VLOOKUP(A20,'[1]EPA'!$A:$D,4,0)</f>
        <v>65120</v>
      </c>
      <c r="AD20" s="81">
        <f t="shared" si="2"/>
        <v>5426.666666666667</v>
      </c>
    </row>
    <row r="21" spans="1:30" s="3" customFormat="1" ht="15" customHeight="1">
      <c r="A21" s="97"/>
      <c r="K21" s="4"/>
      <c r="L21" s="6"/>
      <c r="M21" s="68"/>
      <c r="N21" s="6"/>
      <c r="O21" s="90"/>
      <c r="P21" s="91"/>
      <c r="R21" s="91"/>
      <c r="T21" s="98"/>
      <c r="V21" s="98"/>
      <c r="X21" s="98"/>
      <c r="Y21" s="90"/>
      <c r="Z21" s="91"/>
      <c r="AB21" s="91"/>
      <c r="AC21" s="2"/>
      <c r="AD21" s="91"/>
    </row>
    <row r="22" spans="1:30" s="26" customFormat="1" ht="1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3"/>
      <c r="L22" s="23"/>
      <c r="M22" s="23"/>
      <c r="N22" s="24"/>
      <c r="O22" s="22"/>
      <c r="P22" s="22"/>
      <c r="Q22" s="86"/>
      <c r="R22" s="79"/>
      <c r="Y22" s="108"/>
      <c r="Z22" s="109"/>
      <c r="AB22" s="109"/>
      <c r="AC22" s="79"/>
      <c r="AD22" s="109"/>
    </row>
    <row r="23" spans="1:14" ht="12.75">
      <c r="A23" s="69" t="s">
        <v>15</v>
      </c>
      <c r="B23" s="69" t="s">
        <v>18</v>
      </c>
      <c r="C23" s="70"/>
      <c r="G23" s="70"/>
      <c r="K23" s="22"/>
      <c r="L23" s="22"/>
      <c r="M23" s="22"/>
      <c r="N23" s="22"/>
    </row>
    <row r="24" spans="1:14" ht="12.75">
      <c r="A24" s="69"/>
      <c r="B24" s="69" t="s">
        <v>19</v>
      </c>
      <c r="C24" s="70"/>
      <c r="G24" s="70"/>
      <c r="K24" s="22"/>
      <c r="L24" s="22"/>
      <c r="M24" s="22"/>
      <c r="N24" s="22"/>
    </row>
    <row r="25" spans="1:14" ht="12.75">
      <c r="A25" s="69" t="s">
        <v>10</v>
      </c>
      <c r="B25" s="71" t="s">
        <v>20</v>
      </c>
      <c r="C25" s="70"/>
      <c r="G25" s="70"/>
      <c r="K25" s="22"/>
      <c r="L25" s="22"/>
      <c r="M25" s="22"/>
      <c r="N25" s="22"/>
    </row>
    <row r="26" spans="1:30" s="26" customFormat="1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3"/>
      <c r="L26" s="27"/>
      <c r="M26" s="27"/>
      <c r="N26" s="24"/>
      <c r="O26" s="22"/>
      <c r="P26" s="22"/>
      <c r="Q26" s="86"/>
      <c r="R26" s="79"/>
      <c r="Y26" s="108"/>
      <c r="Z26" s="109"/>
      <c r="AB26" s="109"/>
      <c r="AC26" s="79"/>
      <c r="AD26" s="109"/>
    </row>
    <row r="27" spans="1:30" s="26" customFormat="1" ht="15" customHeight="1">
      <c r="A27" s="7" t="s">
        <v>13</v>
      </c>
      <c r="B27" s="31"/>
      <c r="C27" s="31"/>
      <c r="D27" s="31"/>
      <c r="E27" s="31"/>
      <c r="F27" s="31"/>
      <c r="G27" s="31"/>
      <c r="H27" s="31"/>
      <c r="I27" s="31"/>
      <c r="J27" s="31"/>
      <c r="K27" s="32"/>
      <c r="L27" s="33"/>
      <c r="M27" s="33"/>
      <c r="N27" s="34"/>
      <c r="O27" s="22"/>
      <c r="P27" s="22"/>
      <c r="Q27" s="86"/>
      <c r="R27" s="79"/>
      <c r="Y27" s="108"/>
      <c r="Z27" s="109"/>
      <c r="AB27" s="109"/>
      <c r="AC27" s="79"/>
      <c r="AD27" s="109"/>
    </row>
    <row r="28" spans="1:30" s="26" customFormat="1" ht="15" customHeight="1">
      <c r="A28" s="35" t="s">
        <v>14</v>
      </c>
      <c r="B28" s="35"/>
      <c r="C28" s="35"/>
      <c r="D28" s="35"/>
      <c r="E28" s="35"/>
      <c r="F28" s="35"/>
      <c r="G28" s="35"/>
      <c r="H28" s="35"/>
      <c r="I28" s="35"/>
      <c r="J28" s="35"/>
      <c r="K28" s="36"/>
      <c r="L28" s="37"/>
      <c r="M28" s="37"/>
      <c r="N28" s="38"/>
      <c r="O28" s="22"/>
      <c r="P28" s="22"/>
      <c r="Q28" s="86"/>
      <c r="R28" s="79"/>
      <c r="Y28" s="108"/>
      <c r="Z28" s="109"/>
      <c r="AB28" s="109"/>
      <c r="AC28" s="79"/>
      <c r="AD28" s="109"/>
    </row>
    <row r="29" spans="1:30" s="26" customFormat="1" ht="1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7"/>
      <c r="M29" s="37"/>
      <c r="N29" s="38"/>
      <c r="O29" s="22"/>
      <c r="P29" s="22"/>
      <c r="Q29" s="86"/>
      <c r="R29" s="79"/>
      <c r="Y29" s="108"/>
      <c r="Z29" s="109"/>
      <c r="AB29" s="109"/>
      <c r="AC29" s="79"/>
      <c r="AD29" s="109"/>
    </row>
    <row r="30" spans="1:30" s="26" customFormat="1" ht="15" customHeight="1">
      <c r="A30" s="2" t="s">
        <v>2</v>
      </c>
      <c r="B30" s="11"/>
      <c r="C30" s="12" t="s">
        <v>3</v>
      </c>
      <c r="D30" s="13"/>
      <c r="E30" s="14" t="s">
        <v>3</v>
      </c>
      <c r="F30" s="15"/>
      <c r="G30" s="15"/>
      <c r="H30" s="15"/>
      <c r="I30" s="15"/>
      <c r="J30" s="15"/>
      <c r="K30" s="12" t="s">
        <v>3</v>
      </c>
      <c r="L30" s="16" t="s">
        <v>4</v>
      </c>
      <c r="M30" s="14" t="s">
        <v>3</v>
      </c>
      <c r="N30" s="16" t="s">
        <v>4</v>
      </c>
      <c r="O30" s="84" t="s">
        <v>3</v>
      </c>
      <c r="P30" s="16" t="s">
        <v>4</v>
      </c>
      <c r="Q30" s="92" t="s">
        <v>3</v>
      </c>
      <c r="R30" s="73" t="s">
        <v>4</v>
      </c>
      <c r="S30" s="92" t="s">
        <v>38</v>
      </c>
      <c r="T30" s="73" t="s">
        <v>4</v>
      </c>
      <c r="U30" s="92" t="s">
        <v>38</v>
      </c>
      <c r="V30" s="73" t="s">
        <v>4</v>
      </c>
      <c r="W30" s="92" t="s">
        <v>38</v>
      </c>
      <c r="X30" s="73" t="s">
        <v>4</v>
      </c>
      <c r="Y30" s="72" t="s">
        <v>38</v>
      </c>
      <c r="Z30" s="73" t="s">
        <v>4</v>
      </c>
      <c r="AA30" s="3" t="s">
        <v>38</v>
      </c>
      <c r="AB30" s="91" t="s">
        <v>4</v>
      </c>
      <c r="AC30" s="2" t="s">
        <v>38</v>
      </c>
      <c r="AD30" s="81" t="s">
        <v>4</v>
      </c>
    </row>
    <row r="31" spans="1:30" s="26" customFormat="1" ht="15" customHeight="1">
      <c r="A31" s="17" t="s">
        <v>5</v>
      </c>
      <c r="B31" s="17"/>
      <c r="C31" s="18" t="s">
        <v>6</v>
      </c>
      <c r="D31" s="17"/>
      <c r="E31" s="19" t="s">
        <v>7</v>
      </c>
      <c r="F31" s="17"/>
      <c r="G31" s="20" t="s">
        <v>8</v>
      </c>
      <c r="H31" s="17"/>
      <c r="I31" s="20" t="s">
        <v>9</v>
      </c>
      <c r="J31" s="20"/>
      <c r="K31" s="18" t="s">
        <v>7</v>
      </c>
      <c r="L31" s="21" t="s">
        <v>7</v>
      </c>
      <c r="M31" s="19" t="s">
        <v>17</v>
      </c>
      <c r="N31" s="21" t="s">
        <v>17</v>
      </c>
      <c r="O31" s="85" t="s">
        <v>34</v>
      </c>
      <c r="P31" s="21" t="s">
        <v>34</v>
      </c>
      <c r="Q31" s="94" t="s">
        <v>36</v>
      </c>
      <c r="R31" s="77" t="s">
        <v>36</v>
      </c>
      <c r="S31" s="94" t="s">
        <v>37</v>
      </c>
      <c r="T31" s="77" t="s">
        <v>37</v>
      </c>
      <c r="U31" s="94" t="s">
        <v>39</v>
      </c>
      <c r="V31" s="77" t="s">
        <v>39</v>
      </c>
      <c r="W31" s="94" t="s">
        <v>40</v>
      </c>
      <c r="X31" s="77" t="s">
        <v>40</v>
      </c>
      <c r="Y31" s="107" t="s">
        <v>48</v>
      </c>
      <c r="Z31" s="107" t="s">
        <v>48</v>
      </c>
      <c r="AA31" s="107" t="s">
        <v>49</v>
      </c>
      <c r="AB31" s="91" t="s">
        <v>49</v>
      </c>
      <c r="AC31" s="18" t="s">
        <v>51</v>
      </c>
      <c r="AD31" s="81" t="s">
        <v>51</v>
      </c>
    </row>
    <row r="32" spans="1:30" s="26" customFormat="1" ht="15" customHeight="1">
      <c r="A32" s="22">
        <v>1</v>
      </c>
      <c r="B32" s="22"/>
      <c r="C32" s="22">
        <v>36669</v>
      </c>
      <c r="D32" s="22"/>
      <c r="E32" s="51">
        <v>37677</v>
      </c>
      <c r="F32" s="22"/>
      <c r="G32" s="51">
        <v>37752</v>
      </c>
      <c r="H32" s="22"/>
      <c r="I32" s="22">
        <v>38865</v>
      </c>
      <c r="J32" s="22"/>
      <c r="K32" s="23">
        <v>42128.80723687501</v>
      </c>
      <c r="L32" s="24">
        <v>3510.7339364062505</v>
      </c>
      <c r="M32" s="76">
        <v>42544</v>
      </c>
      <c r="N32" s="6">
        <v>3545.3333333333335</v>
      </c>
      <c r="O32" s="90">
        <v>44353</v>
      </c>
      <c r="P32" s="91">
        <v>3696.0833333333335</v>
      </c>
      <c r="Q32" s="90">
        <v>44797</v>
      </c>
      <c r="R32" s="91">
        <v>3733.0833333333335</v>
      </c>
      <c r="S32" s="90">
        <v>45693</v>
      </c>
      <c r="T32" s="98">
        <v>3807.75</v>
      </c>
      <c r="U32" s="90">
        <v>46607</v>
      </c>
      <c r="V32" s="98">
        <v>3883.9166666666665</v>
      </c>
      <c r="W32" s="90">
        <v>47889</v>
      </c>
      <c r="X32" s="98">
        <v>3990.75</v>
      </c>
      <c r="Y32" s="90">
        <f>VLOOKUP(A32,Sheet2!A17:C34,3,0)</f>
        <v>48727</v>
      </c>
      <c r="Z32" s="91">
        <f>Y32/12</f>
        <v>4060.5833333333335</v>
      </c>
      <c r="AA32" s="3">
        <f>VLOOKUP(A32,'[1]SEP'!$A:$C,3,0)</f>
        <v>50652</v>
      </c>
      <c r="AB32" s="91">
        <f>AA32/12</f>
        <v>4221</v>
      </c>
      <c r="AC32" s="2">
        <f>VLOOKUP(A32,'[1]SEP'!$A:$D,4,0)</f>
        <v>52678</v>
      </c>
      <c r="AD32" s="81">
        <f>AC32/12</f>
        <v>4389.833333333333</v>
      </c>
    </row>
    <row r="33" spans="1:30" s="26" customFormat="1" ht="15" customHeight="1">
      <c r="A33" s="22">
        <v>2</v>
      </c>
      <c r="B33" s="22"/>
      <c r="C33" s="22">
        <v>37617</v>
      </c>
      <c r="D33" s="22"/>
      <c r="E33" s="51">
        <v>38652</v>
      </c>
      <c r="F33" s="22"/>
      <c r="G33" s="51">
        <v>38727</v>
      </c>
      <c r="H33" s="22"/>
      <c r="I33" s="22">
        <v>39870</v>
      </c>
      <c r="J33" s="22"/>
      <c r="K33" s="23">
        <v>43218.59043375</v>
      </c>
      <c r="L33" s="24">
        <v>3601.5492028125004</v>
      </c>
      <c r="M33" s="76">
        <v>44165</v>
      </c>
      <c r="N33" s="6">
        <v>3680.4166666666665</v>
      </c>
      <c r="O33" s="90">
        <v>46044</v>
      </c>
      <c r="P33" s="91">
        <v>3837</v>
      </c>
      <c r="Q33" s="90">
        <v>46504</v>
      </c>
      <c r="R33" s="91">
        <v>3875.3333333333335</v>
      </c>
      <c r="S33" s="90">
        <v>47434</v>
      </c>
      <c r="T33" s="98">
        <v>3952.8333333333335</v>
      </c>
      <c r="U33" s="90">
        <v>48383</v>
      </c>
      <c r="V33" s="98">
        <v>4031.9166666666665</v>
      </c>
      <c r="W33" s="90">
        <v>49714</v>
      </c>
      <c r="X33" s="98">
        <v>4142.833333333333</v>
      </c>
      <c r="Y33" s="90">
        <f>VLOOKUP(A33,Sheet2!A18:C35,3,0)</f>
        <v>50584</v>
      </c>
      <c r="Z33" s="91">
        <f aca="true" t="shared" si="3" ref="Z33:Z49">Y33/12</f>
        <v>4215.333333333333</v>
      </c>
      <c r="AA33" s="3">
        <f>VLOOKUP(A33,'[1]SEP'!$A:$C,3,0)</f>
        <v>52509</v>
      </c>
      <c r="AB33" s="91">
        <f aca="true" t="shared" si="4" ref="AB33:AB49">AA33/12</f>
        <v>4375.75</v>
      </c>
      <c r="AC33" s="2">
        <f>VLOOKUP(A33,'[1]SEP'!$A:$D,4,0)</f>
        <v>54609</v>
      </c>
      <c r="AD33" s="81">
        <f aca="true" t="shared" si="5" ref="AD33:AD52">AC33/12</f>
        <v>4550.75</v>
      </c>
    </row>
    <row r="34" spans="1:30" s="26" customFormat="1" ht="15" customHeight="1">
      <c r="A34" s="22">
        <v>3</v>
      </c>
      <c r="B34" s="22"/>
      <c r="C34" s="22">
        <v>38568</v>
      </c>
      <c r="D34" s="22"/>
      <c r="E34" s="51">
        <v>39630</v>
      </c>
      <c r="F34" s="22"/>
      <c r="G34" s="51">
        <v>39705</v>
      </c>
      <c r="H34" s="22"/>
      <c r="I34" s="22">
        <v>40875</v>
      </c>
      <c r="J34" s="22"/>
      <c r="K34" s="23">
        <v>44308.37363062501</v>
      </c>
      <c r="L34" s="24">
        <v>3692.3644692187504</v>
      </c>
      <c r="M34" s="76">
        <v>45786</v>
      </c>
      <c r="N34" s="6">
        <v>3815.5</v>
      </c>
      <c r="O34" s="90">
        <v>47734</v>
      </c>
      <c r="P34" s="91">
        <v>3977.8333333333335</v>
      </c>
      <c r="Q34" s="90">
        <v>48211</v>
      </c>
      <c r="R34" s="91">
        <v>4017.5833333333335</v>
      </c>
      <c r="S34" s="90">
        <v>49175</v>
      </c>
      <c r="T34" s="98">
        <v>4097.916666666667</v>
      </c>
      <c r="U34" s="90">
        <v>50159</v>
      </c>
      <c r="V34" s="98">
        <v>4179.916666666667</v>
      </c>
      <c r="W34" s="90">
        <v>51538</v>
      </c>
      <c r="X34" s="98">
        <v>4294.833333333333</v>
      </c>
      <c r="Y34" s="90">
        <f>VLOOKUP(A34,Sheet2!A19:C36,3,0)</f>
        <v>52440</v>
      </c>
      <c r="Z34" s="91">
        <f t="shared" si="3"/>
        <v>4370</v>
      </c>
      <c r="AA34" s="3">
        <f>VLOOKUP(A34,'[1]SEP'!$A:$C,3,0)</f>
        <v>54365</v>
      </c>
      <c r="AB34" s="91">
        <f t="shared" si="4"/>
        <v>4530.416666666667</v>
      </c>
      <c r="AC34" s="2">
        <f>VLOOKUP(A34,'[1]SEP'!$A:$D,4,0)</f>
        <v>56540</v>
      </c>
      <c r="AD34" s="81">
        <f t="shared" si="5"/>
        <v>4711.666666666667</v>
      </c>
    </row>
    <row r="35" spans="1:30" s="26" customFormat="1" ht="15" customHeight="1">
      <c r="A35" s="22">
        <v>4</v>
      </c>
      <c r="B35" s="22"/>
      <c r="C35" s="22">
        <v>39510</v>
      </c>
      <c r="D35" s="22" t="s">
        <v>10</v>
      </c>
      <c r="E35" s="51">
        <v>40596</v>
      </c>
      <c r="F35" s="22" t="s">
        <v>10</v>
      </c>
      <c r="G35" s="51">
        <v>40677</v>
      </c>
      <c r="H35" s="22" t="s">
        <v>10</v>
      </c>
      <c r="I35" s="22">
        <v>41877</v>
      </c>
      <c r="J35" s="22" t="s">
        <v>10</v>
      </c>
      <c r="K35" s="23">
        <v>45394.998035625</v>
      </c>
      <c r="L35" s="24">
        <v>3782.91650296875</v>
      </c>
      <c r="M35" s="76">
        <v>47305</v>
      </c>
      <c r="N35" s="6">
        <v>3942.0833333333335</v>
      </c>
      <c r="O35" s="90">
        <v>49317</v>
      </c>
      <c r="P35" s="91">
        <v>4109.75</v>
      </c>
      <c r="Q35" s="90">
        <v>49810</v>
      </c>
      <c r="R35" s="91">
        <v>4150.833333333333</v>
      </c>
      <c r="S35" s="90">
        <v>50806</v>
      </c>
      <c r="T35" s="98">
        <v>4233.833333333333</v>
      </c>
      <c r="U35" s="90">
        <v>51822</v>
      </c>
      <c r="V35" s="98">
        <v>4318.5</v>
      </c>
      <c r="W35" s="90">
        <v>53247</v>
      </c>
      <c r="X35" s="98">
        <v>4437.25</v>
      </c>
      <c r="Y35" s="90">
        <f>VLOOKUP(A35,Sheet2!A20:C37,3,0)</f>
        <v>54179</v>
      </c>
      <c r="Z35" s="91">
        <f t="shared" si="3"/>
        <v>4514.916666666667</v>
      </c>
      <c r="AA35" s="3">
        <f>VLOOKUP(A35,'[1]SEP'!$A:$C,3,0)</f>
        <v>56104</v>
      </c>
      <c r="AB35" s="91">
        <f t="shared" si="4"/>
        <v>4675.333333333333</v>
      </c>
      <c r="AC35" s="2">
        <f>VLOOKUP(A35,'[1]SEP'!$A:$D,4,0)</f>
        <v>58348</v>
      </c>
      <c r="AD35" s="81">
        <f t="shared" si="5"/>
        <v>4862.333333333333</v>
      </c>
    </row>
    <row r="36" spans="1:30" s="26" customFormat="1" ht="15" customHeight="1">
      <c r="A36" s="22">
        <v>5</v>
      </c>
      <c r="B36" s="22"/>
      <c r="C36" s="22">
        <v>40455</v>
      </c>
      <c r="D36" s="22"/>
      <c r="E36" s="51">
        <v>41568</v>
      </c>
      <c r="F36" s="22"/>
      <c r="G36" s="51">
        <v>41649</v>
      </c>
      <c r="H36" s="22"/>
      <c r="I36" s="22">
        <v>42879</v>
      </c>
      <c r="J36" s="22"/>
      <c r="K36" s="23">
        <v>46481.622440625004</v>
      </c>
      <c r="L36" s="24">
        <v>3873.4685367187503</v>
      </c>
      <c r="M36" s="76">
        <v>48825</v>
      </c>
      <c r="N36" s="6">
        <v>4068.75</v>
      </c>
      <c r="O36" s="90">
        <v>50902</v>
      </c>
      <c r="P36" s="91">
        <v>4241.833333333333</v>
      </c>
      <c r="Q36" s="90">
        <v>51411</v>
      </c>
      <c r="R36" s="91">
        <v>4284.25</v>
      </c>
      <c r="S36" s="90">
        <v>52439</v>
      </c>
      <c r="T36" s="98">
        <v>4369.916666666667</v>
      </c>
      <c r="U36" s="90">
        <v>53488</v>
      </c>
      <c r="V36" s="98">
        <v>4457.333333333333</v>
      </c>
      <c r="W36" s="90">
        <v>54959</v>
      </c>
      <c r="X36" s="98">
        <v>4579.916666666667</v>
      </c>
      <c r="Y36" s="90">
        <f>VLOOKUP(A36,Sheet2!A21:C38,3,0)</f>
        <v>55921</v>
      </c>
      <c r="Z36" s="91">
        <f t="shared" si="3"/>
        <v>4660.083333333333</v>
      </c>
      <c r="AA36" s="3">
        <f>VLOOKUP(A36,'[1]SEP'!$A:$C,3,0)</f>
        <v>57846</v>
      </c>
      <c r="AB36" s="91">
        <f t="shared" si="4"/>
        <v>4820.5</v>
      </c>
      <c r="AC36" s="2">
        <f>VLOOKUP(A36,'[1]SEP'!$A:$D,4,0)</f>
        <v>60160</v>
      </c>
      <c r="AD36" s="81">
        <f t="shared" si="5"/>
        <v>5013.333333333333</v>
      </c>
    </row>
    <row r="37" spans="1:30" s="26" customFormat="1" ht="15" customHeight="1">
      <c r="A37" s="22">
        <v>6</v>
      </c>
      <c r="B37" s="22"/>
      <c r="C37" s="22">
        <v>41412</v>
      </c>
      <c r="D37" s="22"/>
      <c r="E37" s="51">
        <v>42552</v>
      </c>
      <c r="F37" s="22"/>
      <c r="G37" s="51">
        <v>42633</v>
      </c>
      <c r="H37" s="22"/>
      <c r="I37" s="22">
        <v>43890</v>
      </c>
      <c r="J37" s="22"/>
      <c r="K37" s="23">
        <v>47577.72322125001</v>
      </c>
      <c r="L37" s="24">
        <v>3964.810268437501</v>
      </c>
      <c r="M37" s="76">
        <v>50243</v>
      </c>
      <c r="N37" s="6">
        <v>4186.916666666667</v>
      </c>
      <c r="O37" s="90">
        <v>52380</v>
      </c>
      <c r="P37" s="91">
        <v>4365</v>
      </c>
      <c r="Q37" s="90">
        <v>52903</v>
      </c>
      <c r="R37" s="91">
        <v>4408.583333333333</v>
      </c>
      <c r="S37" s="90">
        <v>53961</v>
      </c>
      <c r="T37" s="98">
        <v>4496.75</v>
      </c>
      <c r="U37" s="90">
        <v>55040</v>
      </c>
      <c r="V37" s="98">
        <v>4586.666666666667</v>
      </c>
      <c r="W37" s="90">
        <v>56554</v>
      </c>
      <c r="X37" s="98">
        <v>4712.833333333333</v>
      </c>
      <c r="Y37" s="90">
        <f>VLOOKUP(A37,Sheet2!A22:C39,3,0)</f>
        <v>57544</v>
      </c>
      <c r="Z37" s="91">
        <f t="shared" si="3"/>
        <v>4795.333333333333</v>
      </c>
      <c r="AA37" s="3">
        <f>VLOOKUP(A37,'[1]SEP'!$A:$C,3,0)</f>
        <v>59469</v>
      </c>
      <c r="AB37" s="91">
        <f t="shared" si="4"/>
        <v>4955.75</v>
      </c>
      <c r="AC37" s="2">
        <f>VLOOKUP(A37,'[1]SEP'!$A:$D,4,0)</f>
        <v>61848</v>
      </c>
      <c r="AD37" s="81">
        <f t="shared" si="5"/>
        <v>5154</v>
      </c>
    </row>
    <row r="38" spans="1:30" s="26" customFormat="1" ht="15" customHeight="1">
      <c r="A38" s="22">
        <v>7</v>
      </c>
      <c r="B38" s="22"/>
      <c r="C38" s="22">
        <v>42357</v>
      </c>
      <c r="D38" s="22"/>
      <c r="E38" s="51">
        <v>43521</v>
      </c>
      <c r="F38" s="22"/>
      <c r="G38" s="51">
        <v>43608</v>
      </c>
      <c r="H38" s="22"/>
      <c r="I38" s="22">
        <v>44895</v>
      </c>
      <c r="J38" s="22"/>
      <c r="K38" s="23">
        <v>48664.347626250004</v>
      </c>
      <c r="L38" s="24">
        <v>4055.3623021875005</v>
      </c>
      <c r="M38" s="76">
        <v>50825</v>
      </c>
      <c r="N38" s="6">
        <v>4235.416666666667</v>
      </c>
      <c r="O38" s="90">
        <v>52987</v>
      </c>
      <c r="P38" s="91">
        <v>4415.583333333333</v>
      </c>
      <c r="Q38" s="90">
        <v>53516</v>
      </c>
      <c r="R38" s="91">
        <v>4459.666666666667</v>
      </c>
      <c r="S38" s="90">
        <v>54586</v>
      </c>
      <c r="T38" s="98">
        <v>4548.833333333333</v>
      </c>
      <c r="U38" s="90">
        <v>55678</v>
      </c>
      <c r="V38" s="98">
        <v>4639.833333333333</v>
      </c>
      <c r="W38" s="90">
        <v>57209</v>
      </c>
      <c r="X38" s="98">
        <v>4767.416666666667</v>
      </c>
      <c r="Y38" s="90">
        <f>VLOOKUP(A38,Sheet2!A23:C40,3,0)</f>
        <v>58210</v>
      </c>
      <c r="Z38" s="91">
        <f t="shared" si="3"/>
        <v>4850.833333333333</v>
      </c>
      <c r="AA38" s="3">
        <f>VLOOKUP(A38,'[1]SEP'!$A:$C,3,0)</f>
        <v>60135</v>
      </c>
      <c r="AB38" s="91">
        <f t="shared" si="4"/>
        <v>5011.25</v>
      </c>
      <c r="AC38" s="2">
        <f>VLOOKUP(A38,'[1]SEP'!$A:$D,4,0)</f>
        <v>62540</v>
      </c>
      <c r="AD38" s="81">
        <f t="shared" si="5"/>
        <v>5211.666666666667</v>
      </c>
    </row>
    <row r="39" spans="1:30" s="26" customFormat="1" ht="15" customHeight="1">
      <c r="A39" s="22">
        <v>8</v>
      </c>
      <c r="B39" s="22"/>
      <c r="C39" s="22">
        <v>43296</v>
      </c>
      <c r="D39" s="22"/>
      <c r="E39" s="51">
        <v>44487</v>
      </c>
      <c r="F39" s="22"/>
      <c r="G39" s="51">
        <v>44574</v>
      </c>
      <c r="H39" s="22"/>
      <c r="I39" s="22">
        <v>45888</v>
      </c>
      <c r="J39" s="22"/>
      <c r="K39" s="23">
        <v>49741.495655625</v>
      </c>
      <c r="L39" s="24">
        <v>4145.12463796875</v>
      </c>
      <c r="M39" s="76">
        <v>51912</v>
      </c>
      <c r="N39" s="6">
        <v>4326</v>
      </c>
      <c r="O39" s="90">
        <v>54120</v>
      </c>
      <c r="P39" s="91">
        <v>4510</v>
      </c>
      <c r="Q39" s="90">
        <v>54661</v>
      </c>
      <c r="R39" s="91">
        <v>4555.083333333333</v>
      </c>
      <c r="S39" s="90">
        <v>55754</v>
      </c>
      <c r="T39" s="98">
        <v>4646.166666666667</v>
      </c>
      <c r="U39" s="90">
        <v>56869</v>
      </c>
      <c r="V39" s="98">
        <v>4739.083333333333</v>
      </c>
      <c r="W39" s="90">
        <v>58433</v>
      </c>
      <c r="X39" s="98">
        <v>4869.416666666667</v>
      </c>
      <c r="Y39" s="90">
        <f>VLOOKUP(A39,Sheet2!A24:C41,3,0)</f>
        <v>59456</v>
      </c>
      <c r="Z39" s="91">
        <f t="shared" si="3"/>
        <v>4954.666666666667</v>
      </c>
      <c r="AA39" s="3">
        <f>VLOOKUP(A39,'[1]SEP'!$A:$C,3,0)</f>
        <v>61381</v>
      </c>
      <c r="AB39" s="91">
        <f t="shared" si="4"/>
        <v>5115.083333333333</v>
      </c>
      <c r="AC39" s="2">
        <f>VLOOKUP(A39,'[1]SEP'!$A:$D,4,0)</f>
        <v>63836</v>
      </c>
      <c r="AD39" s="81">
        <f t="shared" si="5"/>
        <v>5319.666666666667</v>
      </c>
    </row>
    <row r="40" spans="1:30" s="26" customFormat="1" ht="15" customHeight="1">
      <c r="A40" s="22">
        <v>9</v>
      </c>
      <c r="B40" s="22"/>
      <c r="C40" s="22">
        <v>44238</v>
      </c>
      <c r="D40" s="22"/>
      <c r="E40" s="51">
        <v>45456</v>
      </c>
      <c r="F40" s="22"/>
      <c r="G40" s="51">
        <v>45543</v>
      </c>
      <c r="H40" s="22"/>
      <c r="I40" s="22">
        <v>46887</v>
      </c>
      <c r="J40" s="22"/>
      <c r="K40" s="23">
        <v>50824.961268750005</v>
      </c>
      <c r="L40" s="24">
        <v>4235.4134390625</v>
      </c>
      <c r="M40" s="76">
        <v>52989</v>
      </c>
      <c r="N40" s="6">
        <v>4415.75</v>
      </c>
      <c r="O40" s="90">
        <v>55243</v>
      </c>
      <c r="P40" s="91">
        <v>4603.583333333333</v>
      </c>
      <c r="Q40" s="90">
        <v>55795</v>
      </c>
      <c r="R40" s="91">
        <v>4649.583333333333</v>
      </c>
      <c r="S40" s="90">
        <v>56911</v>
      </c>
      <c r="T40" s="98">
        <v>4742.583333333333</v>
      </c>
      <c r="U40" s="90">
        <v>58050</v>
      </c>
      <c r="V40" s="98">
        <v>4837.5</v>
      </c>
      <c r="W40" s="90">
        <v>59646</v>
      </c>
      <c r="X40" s="98">
        <v>4970.5</v>
      </c>
      <c r="Y40" s="90">
        <f>VLOOKUP(A40,Sheet2!A25:C42,3,0)</f>
        <v>60690</v>
      </c>
      <c r="Z40" s="91">
        <f t="shared" si="3"/>
        <v>5057.5</v>
      </c>
      <c r="AA40" s="3">
        <f>VLOOKUP(A40,'[1]SEP'!$A:$C,3,0)</f>
        <v>62615</v>
      </c>
      <c r="AB40" s="91">
        <f t="shared" si="4"/>
        <v>5217.916666666667</v>
      </c>
      <c r="AC40" s="2">
        <f>VLOOKUP(A40,'[1]SEP'!$A:$D,4,0)</f>
        <v>65120</v>
      </c>
      <c r="AD40" s="81">
        <f t="shared" si="5"/>
        <v>5426.666666666667</v>
      </c>
    </row>
    <row r="41" spans="1:30" s="26" customFormat="1" ht="15" customHeight="1">
      <c r="A41" s="22">
        <v>10</v>
      </c>
      <c r="B41" s="22"/>
      <c r="C41" s="22">
        <v>45186</v>
      </c>
      <c r="D41" s="22"/>
      <c r="E41" s="51">
        <v>46428</v>
      </c>
      <c r="F41" s="22"/>
      <c r="G41" s="51">
        <v>46518</v>
      </c>
      <c r="H41" s="22"/>
      <c r="I41" s="22">
        <v>47889</v>
      </c>
      <c r="J41" s="22"/>
      <c r="K41" s="23">
        <v>51911.58567375001</v>
      </c>
      <c r="L41" s="24">
        <v>4325.965472812501</v>
      </c>
      <c r="M41" s="76">
        <v>54085</v>
      </c>
      <c r="N41" s="6">
        <v>4507.083333333333</v>
      </c>
      <c r="O41" s="90">
        <v>56386</v>
      </c>
      <c r="P41" s="91">
        <v>4698.833333333333</v>
      </c>
      <c r="Q41" s="90">
        <v>56950</v>
      </c>
      <c r="R41" s="91">
        <v>4745.833333333333</v>
      </c>
      <c r="S41" s="90">
        <v>58089</v>
      </c>
      <c r="T41" s="98">
        <v>4840.75</v>
      </c>
      <c r="U41" s="90">
        <v>59251</v>
      </c>
      <c r="V41" s="98">
        <v>4937.583333333333</v>
      </c>
      <c r="W41" s="90">
        <v>60880</v>
      </c>
      <c r="X41" s="98">
        <v>5073.333333333333</v>
      </c>
      <c r="Y41" s="90">
        <f>VLOOKUP(A41,Sheet2!A26:C43,3,0)</f>
        <v>61945</v>
      </c>
      <c r="Z41" s="91">
        <f t="shared" si="3"/>
        <v>5162.083333333333</v>
      </c>
      <c r="AA41" s="3">
        <f>VLOOKUP(A41,'[1]SEP'!$A:$C,3,0)</f>
        <v>63870</v>
      </c>
      <c r="AB41" s="91">
        <f t="shared" si="4"/>
        <v>5322.5</v>
      </c>
      <c r="AC41" s="2">
        <f>VLOOKUP(A41,'[1]SEP'!$A:$D,4,0)</f>
        <v>66425</v>
      </c>
      <c r="AD41" s="81">
        <f t="shared" si="5"/>
        <v>5535.416666666667</v>
      </c>
    </row>
    <row r="42" spans="1:30" s="26" customFormat="1" ht="15" customHeight="1">
      <c r="A42" s="22">
        <v>11</v>
      </c>
      <c r="B42" s="22"/>
      <c r="C42" s="22">
        <v>46119</v>
      </c>
      <c r="D42" s="22"/>
      <c r="E42" s="51">
        <v>47388</v>
      </c>
      <c r="F42" s="22"/>
      <c r="G42" s="51">
        <v>47481</v>
      </c>
      <c r="H42" s="22"/>
      <c r="I42" s="22">
        <v>48882</v>
      </c>
      <c r="J42" s="22"/>
      <c r="K42" s="23">
        <v>52988.733703125006</v>
      </c>
      <c r="L42" s="24">
        <v>4415.7278085937505</v>
      </c>
      <c r="M42" s="76">
        <v>55159</v>
      </c>
      <c r="N42" s="6">
        <v>4596.583333333333</v>
      </c>
      <c r="O42" s="90">
        <v>57506</v>
      </c>
      <c r="P42" s="91">
        <v>4792.166666666667</v>
      </c>
      <c r="Q42" s="90">
        <v>58081</v>
      </c>
      <c r="R42" s="91">
        <v>4840.083333333333</v>
      </c>
      <c r="S42" s="90">
        <v>59243</v>
      </c>
      <c r="T42" s="98">
        <v>4936.916666666667</v>
      </c>
      <c r="U42" s="90">
        <v>60428</v>
      </c>
      <c r="V42" s="98">
        <v>5035.666666666667</v>
      </c>
      <c r="W42" s="90">
        <v>62090</v>
      </c>
      <c r="X42" s="98">
        <v>5174.166666666667</v>
      </c>
      <c r="Y42" s="90">
        <f>VLOOKUP(A42,Sheet2!A27:C44,3,0)</f>
        <v>63177</v>
      </c>
      <c r="Z42" s="91">
        <f t="shared" si="3"/>
        <v>5264.75</v>
      </c>
      <c r="AA42" s="3">
        <f>VLOOKUP(A42,'[1]SEP'!$A:$C,3,0)</f>
        <v>65102</v>
      </c>
      <c r="AB42" s="91">
        <f t="shared" si="4"/>
        <v>5425.166666666667</v>
      </c>
      <c r="AC42" s="2">
        <f>VLOOKUP(A42,'[1]SEP'!$A:$D,4,0)</f>
        <v>67706</v>
      </c>
      <c r="AD42" s="81">
        <f t="shared" si="5"/>
        <v>5642.166666666667</v>
      </c>
    </row>
    <row r="43" spans="1:30" s="26" customFormat="1" ht="15" customHeight="1">
      <c r="A43" s="22">
        <v>12</v>
      </c>
      <c r="B43" s="22"/>
      <c r="C43" s="22">
        <v>47073</v>
      </c>
      <c r="D43" s="22"/>
      <c r="E43" s="51">
        <v>48369</v>
      </c>
      <c r="F43" s="22"/>
      <c r="G43" s="51">
        <v>48462</v>
      </c>
      <c r="H43" s="22"/>
      <c r="I43" s="22">
        <v>49893</v>
      </c>
      <c r="J43" s="22"/>
      <c r="K43" s="23">
        <v>54084.834483750004</v>
      </c>
      <c r="L43" s="24">
        <v>4507.0695403125</v>
      </c>
      <c r="M43" s="76">
        <v>56255</v>
      </c>
      <c r="N43" s="6">
        <v>4687.916666666667</v>
      </c>
      <c r="O43" s="90">
        <v>58649</v>
      </c>
      <c r="P43" s="91">
        <v>4887.416666666667</v>
      </c>
      <c r="Q43" s="90">
        <v>59235</v>
      </c>
      <c r="R43" s="91">
        <v>4936.25</v>
      </c>
      <c r="S43" s="90">
        <v>60420</v>
      </c>
      <c r="T43" s="98">
        <v>5035</v>
      </c>
      <c r="U43" s="90">
        <v>61628</v>
      </c>
      <c r="V43" s="98">
        <v>5135.666666666667</v>
      </c>
      <c r="W43" s="90">
        <v>63323</v>
      </c>
      <c r="X43" s="98">
        <v>5276.916666666667</v>
      </c>
      <c r="Y43" s="90">
        <f>VLOOKUP(A43,Sheet2!A28:C45,3,0)</f>
        <v>64431</v>
      </c>
      <c r="Z43" s="91">
        <f t="shared" si="3"/>
        <v>5369.25</v>
      </c>
      <c r="AA43" s="3">
        <f>VLOOKUP(A43,'[1]SEP'!$A:$C,3,0)</f>
        <v>66356</v>
      </c>
      <c r="AB43" s="91">
        <f t="shared" si="4"/>
        <v>5529.666666666667</v>
      </c>
      <c r="AC43" s="2">
        <f>VLOOKUP(A43,'[1]SEP'!$A:$D,4,0)</f>
        <v>69010</v>
      </c>
      <c r="AD43" s="81">
        <f t="shared" si="5"/>
        <v>5750.833333333333</v>
      </c>
    </row>
    <row r="44" spans="1:30" s="26" customFormat="1" ht="15" customHeight="1">
      <c r="A44" s="22">
        <v>13</v>
      </c>
      <c r="B44" s="22"/>
      <c r="C44" s="22">
        <v>48012</v>
      </c>
      <c r="D44" s="22"/>
      <c r="E44" s="51">
        <v>49332</v>
      </c>
      <c r="F44" s="22"/>
      <c r="G44" s="51">
        <v>49428</v>
      </c>
      <c r="H44" s="22"/>
      <c r="I44" s="22">
        <v>50886</v>
      </c>
      <c r="J44" s="22"/>
      <c r="K44" s="23">
        <v>55158.82372125</v>
      </c>
      <c r="L44" s="24">
        <v>4596.5686434375</v>
      </c>
      <c r="M44" s="76">
        <v>57370</v>
      </c>
      <c r="N44" s="6">
        <v>4780.833333333333</v>
      </c>
      <c r="O44" s="90">
        <v>59811</v>
      </c>
      <c r="P44" s="91">
        <v>4984.25</v>
      </c>
      <c r="Q44" s="90">
        <v>60409</v>
      </c>
      <c r="R44" s="91">
        <v>5034.083333333333</v>
      </c>
      <c r="S44" s="90">
        <v>61617</v>
      </c>
      <c r="T44" s="98">
        <v>5134.75</v>
      </c>
      <c r="U44" s="90">
        <v>62849</v>
      </c>
      <c r="V44" s="98">
        <v>5237.416666666667</v>
      </c>
      <c r="W44" s="90">
        <v>64577</v>
      </c>
      <c r="X44" s="98">
        <v>5381.416666666667</v>
      </c>
      <c r="Y44" s="90">
        <f>VLOOKUP(A44,Sheet2!A29:C46,3,0)</f>
        <v>65707</v>
      </c>
      <c r="Z44" s="91">
        <f t="shared" si="3"/>
        <v>5475.583333333333</v>
      </c>
      <c r="AA44" s="3">
        <f>VLOOKUP(A44,'[1]SEP'!$A:$C,3,0)</f>
        <v>67632</v>
      </c>
      <c r="AB44" s="91">
        <f t="shared" si="4"/>
        <v>5636</v>
      </c>
      <c r="AC44" s="2">
        <f>VLOOKUP(A44,'[1]SEP'!$A:$D,4,0)</f>
        <v>70337</v>
      </c>
      <c r="AD44" s="81">
        <f t="shared" si="5"/>
        <v>5861.416666666667</v>
      </c>
    </row>
    <row r="45" spans="1:30" s="26" customFormat="1" ht="15" customHeight="1">
      <c r="A45" s="22">
        <v>14</v>
      </c>
      <c r="B45" s="22"/>
      <c r="C45" s="22">
        <v>48966</v>
      </c>
      <c r="D45" s="22"/>
      <c r="E45" s="51">
        <v>50313</v>
      </c>
      <c r="F45" s="22"/>
      <c r="G45" s="51">
        <v>50409</v>
      </c>
      <c r="H45" s="22"/>
      <c r="I45" s="22">
        <v>51897</v>
      </c>
      <c r="J45" s="22"/>
      <c r="K45" s="23">
        <v>56254.92450187501</v>
      </c>
      <c r="L45" s="24">
        <v>4687.910375156251</v>
      </c>
      <c r="M45" s="76">
        <v>58447</v>
      </c>
      <c r="N45" s="6">
        <v>4870.583333333333</v>
      </c>
      <c r="O45" s="90">
        <v>60933</v>
      </c>
      <c r="P45" s="91">
        <v>5077.75</v>
      </c>
      <c r="Q45" s="90">
        <v>61543</v>
      </c>
      <c r="R45" s="91">
        <v>5128.583333333333</v>
      </c>
      <c r="S45" s="90">
        <v>62774</v>
      </c>
      <c r="T45" s="98">
        <v>5231.166666666667</v>
      </c>
      <c r="U45" s="90">
        <v>64029</v>
      </c>
      <c r="V45" s="98">
        <v>5335.75</v>
      </c>
      <c r="W45" s="90">
        <v>65790</v>
      </c>
      <c r="X45" s="98">
        <v>5482.5</v>
      </c>
      <c r="Y45" s="90">
        <f>VLOOKUP(A45,Sheet2!A30:C47,3,0)</f>
        <v>66941</v>
      </c>
      <c r="Z45" s="91">
        <f t="shared" si="3"/>
        <v>5578.416666666667</v>
      </c>
      <c r="AA45" s="3">
        <f>VLOOKUP(A45,'[1]SEP'!$A:$C,3,0)</f>
        <v>68866</v>
      </c>
      <c r="AB45" s="91">
        <f t="shared" si="4"/>
        <v>5738.833333333333</v>
      </c>
      <c r="AC45" s="2">
        <f>VLOOKUP(A45,'[1]SEP'!$A:$D,4,0)</f>
        <v>71621</v>
      </c>
      <c r="AD45" s="81">
        <f t="shared" si="5"/>
        <v>5968.416666666667</v>
      </c>
    </row>
    <row r="46" spans="1:30" s="26" customFormat="1" ht="15" customHeight="1">
      <c r="A46" s="52">
        <v>15</v>
      </c>
      <c r="B46" s="52"/>
      <c r="C46" s="52">
        <v>49935</v>
      </c>
      <c r="D46" s="52"/>
      <c r="E46" s="53">
        <v>51309</v>
      </c>
      <c r="F46" s="52"/>
      <c r="G46" s="53">
        <v>51408</v>
      </c>
      <c r="H46" s="52"/>
      <c r="I46" s="52">
        <v>52926</v>
      </c>
      <c r="J46" s="52"/>
      <c r="K46" s="54">
        <v>57369.978033750005</v>
      </c>
      <c r="L46" s="55">
        <v>4780.831502812501</v>
      </c>
      <c r="M46" s="76">
        <v>59575</v>
      </c>
      <c r="N46" s="77">
        <v>4964.583333333333</v>
      </c>
      <c r="O46" s="90">
        <v>62110</v>
      </c>
      <c r="P46" s="91">
        <v>5175.833333333333</v>
      </c>
      <c r="Q46" s="90">
        <v>62731</v>
      </c>
      <c r="R46" s="91">
        <v>5227.583333333333</v>
      </c>
      <c r="S46" s="90">
        <v>63986</v>
      </c>
      <c r="T46" s="98">
        <v>5332.166666666667</v>
      </c>
      <c r="U46" s="90">
        <v>65266</v>
      </c>
      <c r="V46" s="98">
        <v>5438.833333333333</v>
      </c>
      <c r="W46" s="90">
        <v>67061</v>
      </c>
      <c r="X46" s="98">
        <v>5588.416666666667</v>
      </c>
      <c r="Y46" s="90">
        <f>VLOOKUP(A46,Sheet2!A31:C48,3,0)</f>
        <v>68235</v>
      </c>
      <c r="Z46" s="91">
        <f t="shared" si="3"/>
        <v>5686.25</v>
      </c>
      <c r="AA46" s="3">
        <f>VLOOKUP(A46,'[1]SEP'!$A:$C,3,0)</f>
        <v>70160</v>
      </c>
      <c r="AB46" s="91">
        <f t="shared" si="4"/>
        <v>5846.666666666667</v>
      </c>
      <c r="AC46" s="2">
        <f>VLOOKUP(A46,'[1]SEP'!$A:$D,4,0)</f>
        <v>72966</v>
      </c>
      <c r="AD46" s="81">
        <f t="shared" si="5"/>
        <v>6080.5</v>
      </c>
    </row>
    <row r="47" spans="1:30" s="26" customFormat="1" ht="15" customHeight="1">
      <c r="A47" s="22">
        <v>16</v>
      </c>
      <c r="B47" s="22"/>
      <c r="C47" s="22">
        <v>50874</v>
      </c>
      <c r="D47" s="22" t="s">
        <v>11</v>
      </c>
      <c r="E47" s="51">
        <v>52272</v>
      </c>
      <c r="F47" s="22" t="s">
        <v>11</v>
      </c>
      <c r="G47" s="51">
        <v>52374</v>
      </c>
      <c r="H47" s="22" t="s">
        <v>11</v>
      </c>
      <c r="I47" s="22">
        <v>53919</v>
      </c>
      <c r="J47" s="22" t="s">
        <v>11</v>
      </c>
      <c r="K47" s="23">
        <v>58447.126063125004</v>
      </c>
      <c r="L47" s="24">
        <v>4870.593838593751</v>
      </c>
      <c r="M47" s="76">
        <v>60693</v>
      </c>
      <c r="N47" s="6">
        <v>5057.75</v>
      </c>
      <c r="O47" s="90">
        <v>63275</v>
      </c>
      <c r="P47" s="91">
        <v>5272.916666666667</v>
      </c>
      <c r="Q47" s="90">
        <v>63908</v>
      </c>
      <c r="R47" s="91">
        <v>5325.666666666667</v>
      </c>
      <c r="S47" s="90">
        <v>65186</v>
      </c>
      <c r="T47" s="98">
        <v>5432.166666666667</v>
      </c>
      <c r="U47" s="90">
        <v>66490</v>
      </c>
      <c r="V47" s="98">
        <v>5540.833333333333</v>
      </c>
      <c r="W47" s="90">
        <v>68318</v>
      </c>
      <c r="X47" s="98">
        <v>5693.166666666667</v>
      </c>
      <c r="Y47" s="90">
        <f>VLOOKUP(A47,Sheet2!A32:C49,3,0)</f>
        <v>69514</v>
      </c>
      <c r="Z47" s="91">
        <f t="shared" si="3"/>
        <v>5792.833333333333</v>
      </c>
      <c r="AA47" s="3">
        <f>VLOOKUP(A47,'[1]SEP'!$A:$C,3,0)</f>
        <v>71439</v>
      </c>
      <c r="AB47" s="91">
        <f t="shared" si="4"/>
        <v>5953.25</v>
      </c>
      <c r="AC47" s="2">
        <f>VLOOKUP(A47,'[1]SEP'!$A:$D,4,0)</f>
        <v>74297</v>
      </c>
      <c r="AD47" s="81">
        <f t="shared" si="5"/>
        <v>6191.416666666667</v>
      </c>
    </row>
    <row r="48" spans="1:30" s="26" customFormat="1" ht="15" customHeight="1">
      <c r="A48" s="22">
        <v>17</v>
      </c>
      <c r="B48" s="22"/>
      <c r="C48" s="22">
        <v>51855</v>
      </c>
      <c r="D48" s="22" t="s">
        <v>11</v>
      </c>
      <c r="E48" s="51">
        <v>53280</v>
      </c>
      <c r="F48" s="22" t="s">
        <v>11</v>
      </c>
      <c r="G48" s="51">
        <v>53385</v>
      </c>
      <c r="H48" s="22" t="s">
        <v>11</v>
      </c>
      <c r="I48" s="22">
        <v>54960</v>
      </c>
      <c r="J48" s="22" t="s">
        <v>11</v>
      </c>
      <c r="K48" s="23">
        <v>59574.814762500006</v>
      </c>
      <c r="L48" s="24">
        <v>4964.567896875001</v>
      </c>
      <c r="M48" s="76">
        <v>61818</v>
      </c>
      <c r="N48" s="6">
        <v>5151.5</v>
      </c>
      <c r="O48" s="90">
        <v>64448</v>
      </c>
      <c r="P48" s="91">
        <v>5370.666666666667</v>
      </c>
      <c r="Q48" s="90">
        <v>65093</v>
      </c>
      <c r="R48" s="91">
        <v>5424.416666666667</v>
      </c>
      <c r="S48" s="90">
        <v>66395</v>
      </c>
      <c r="T48" s="98">
        <v>5532.916666666667</v>
      </c>
      <c r="U48" s="90">
        <v>67723</v>
      </c>
      <c r="V48" s="98">
        <v>5643.583333333333</v>
      </c>
      <c r="W48" s="90">
        <v>69585</v>
      </c>
      <c r="X48" s="98">
        <v>5798.75</v>
      </c>
      <c r="Y48" s="90">
        <f>VLOOKUP(A48,Sheet2!A33:C50,3,0)</f>
        <v>70803</v>
      </c>
      <c r="Z48" s="91">
        <f t="shared" si="3"/>
        <v>5900.25</v>
      </c>
      <c r="AA48" s="3">
        <f>VLOOKUP(A48,'[1]SEP'!$A:$C,3,0)</f>
        <v>72728</v>
      </c>
      <c r="AB48" s="91">
        <f t="shared" si="4"/>
        <v>6060.666666666667</v>
      </c>
      <c r="AC48" s="2">
        <f>VLOOKUP(A48,'[1]SEP'!$A:$D,4,0)</f>
        <v>75637</v>
      </c>
      <c r="AD48" s="81">
        <f t="shared" si="5"/>
        <v>6303.083333333333</v>
      </c>
    </row>
    <row r="49" spans="1:30" s="26" customFormat="1" ht="15" customHeight="1">
      <c r="A49" s="22">
        <v>18</v>
      </c>
      <c r="B49" s="22"/>
      <c r="C49" s="22">
        <v>52827</v>
      </c>
      <c r="D49" s="22" t="s">
        <v>12</v>
      </c>
      <c r="E49" s="51">
        <v>54279</v>
      </c>
      <c r="F49" s="22" t="s">
        <v>12</v>
      </c>
      <c r="G49" s="51">
        <v>54384</v>
      </c>
      <c r="H49" s="22" t="s">
        <v>12</v>
      </c>
      <c r="I49" s="22">
        <v>55989</v>
      </c>
      <c r="J49" s="22" t="s">
        <v>12</v>
      </c>
      <c r="K49" s="23">
        <v>60693.02708625001</v>
      </c>
      <c r="L49" s="24">
        <v>5057.752257187501</v>
      </c>
      <c r="M49" s="76">
        <v>62942</v>
      </c>
      <c r="N49" s="6">
        <v>5245.166666666667</v>
      </c>
      <c r="O49" s="90">
        <v>65620</v>
      </c>
      <c r="P49" s="91">
        <v>5468.333333333333</v>
      </c>
      <c r="Q49" s="90">
        <v>66276</v>
      </c>
      <c r="R49" s="91">
        <v>5523</v>
      </c>
      <c r="S49" s="90">
        <v>67602</v>
      </c>
      <c r="T49" s="98">
        <v>5633.5</v>
      </c>
      <c r="U49" s="90">
        <v>68954</v>
      </c>
      <c r="V49" s="98">
        <v>5746.166666666667</v>
      </c>
      <c r="W49" s="90">
        <v>70850</v>
      </c>
      <c r="X49" s="98">
        <v>5904.166666666667</v>
      </c>
      <c r="Y49" s="90">
        <f>VLOOKUP(A49,Sheet2!A34:C51,3,0)</f>
        <v>72090</v>
      </c>
      <c r="Z49" s="91">
        <f t="shared" si="3"/>
        <v>6007.5</v>
      </c>
      <c r="AA49" s="3">
        <f>VLOOKUP(A49,'[1]SEP'!$A:$C,3,0)</f>
        <v>74015</v>
      </c>
      <c r="AB49" s="91">
        <f t="shared" si="4"/>
        <v>6167.916666666667</v>
      </c>
      <c r="AC49" s="2">
        <f>VLOOKUP(A49,'[1]SEP'!$A:$D,4,0)</f>
        <v>76976</v>
      </c>
      <c r="AD49" s="81">
        <f t="shared" si="5"/>
        <v>6414.666666666667</v>
      </c>
    </row>
    <row r="50" spans="1:30" s="26" customFormat="1" ht="15" customHeight="1">
      <c r="A50" s="22">
        <v>19</v>
      </c>
      <c r="B50" s="22"/>
      <c r="C50" s="22">
        <v>53805</v>
      </c>
      <c r="D50" s="22" t="s">
        <v>12</v>
      </c>
      <c r="E50" s="51">
        <v>55284</v>
      </c>
      <c r="F50" s="22" t="s">
        <v>12</v>
      </c>
      <c r="G50" s="51">
        <v>55392</v>
      </c>
      <c r="H50" s="22" t="s">
        <v>12</v>
      </c>
      <c r="I50" s="22">
        <v>57027</v>
      </c>
      <c r="J50" s="22" t="s">
        <v>12</v>
      </c>
      <c r="K50" s="23">
        <v>61817.556993750004</v>
      </c>
      <c r="L50" s="24">
        <v>5151.4630828125</v>
      </c>
      <c r="M50" s="67"/>
      <c r="N50" s="24"/>
      <c r="O50" s="22"/>
      <c r="P50" s="22"/>
      <c r="Q50" s="86"/>
      <c r="R50" s="81"/>
      <c r="Y50" s="108"/>
      <c r="Z50" s="109"/>
      <c r="AA50" s="3"/>
      <c r="AB50" s="109"/>
      <c r="AC50" s="2">
        <f>VLOOKUP(A50,'[1]SEP'!$A:$D,4,0)</f>
        <v>80055</v>
      </c>
      <c r="AD50" s="81">
        <f t="shared" si="5"/>
        <v>6671.25</v>
      </c>
    </row>
    <row r="51" spans="1:30" s="26" customFormat="1" ht="15" customHeight="1">
      <c r="A51" s="22">
        <v>20</v>
      </c>
      <c r="B51" s="25"/>
      <c r="C51" s="25"/>
      <c r="D51" s="25"/>
      <c r="E51" s="25"/>
      <c r="F51" s="25"/>
      <c r="G51" s="25"/>
      <c r="H51" s="25"/>
      <c r="I51" s="25"/>
      <c r="J51" s="25"/>
      <c r="K51" s="23">
        <v>62942.08690125001</v>
      </c>
      <c r="L51" s="24">
        <v>5245.173908437501</v>
      </c>
      <c r="M51" s="67"/>
      <c r="N51" s="24"/>
      <c r="O51" s="22"/>
      <c r="P51" s="22"/>
      <c r="Q51" s="86"/>
      <c r="R51" s="81"/>
      <c r="Y51" s="108"/>
      <c r="Z51" s="109"/>
      <c r="AA51" s="3"/>
      <c r="AB51" s="109"/>
      <c r="AC51" s="2">
        <f>VLOOKUP(A51,'[1]SEP'!$A:$D,4,0)</f>
        <v>83257</v>
      </c>
      <c r="AD51" s="81">
        <f t="shared" si="5"/>
        <v>6938.083333333333</v>
      </c>
    </row>
    <row r="52" spans="1:30" s="26" customFormat="1" ht="15" customHeight="1">
      <c r="A52" s="22">
        <v>21</v>
      </c>
      <c r="B52" s="25"/>
      <c r="C52" s="25"/>
      <c r="D52" s="25"/>
      <c r="E52" s="25"/>
      <c r="F52" s="25"/>
      <c r="G52" s="25"/>
      <c r="H52" s="25"/>
      <c r="I52" s="25"/>
      <c r="J52" s="25"/>
      <c r="K52" s="23"/>
      <c r="L52" s="24"/>
      <c r="M52" s="67"/>
      <c r="N52" s="24"/>
      <c r="O52" s="22"/>
      <c r="P52" s="22"/>
      <c r="Q52" s="86"/>
      <c r="R52" s="81"/>
      <c r="Y52" s="108"/>
      <c r="Z52" s="109"/>
      <c r="AA52" s="3"/>
      <c r="AB52" s="109"/>
      <c r="AC52" s="2">
        <f>VLOOKUP(A52,'[1]SEP'!$A:$D,4,0)</f>
        <v>86587</v>
      </c>
      <c r="AD52" s="81">
        <f t="shared" si="5"/>
        <v>7215.583333333333</v>
      </c>
    </row>
    <row r="53" spans="1:30" s="26" customFormat="1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8"/>
      <c r="L53" s="29"/>
      <c r="M53" s="29"/>
      <c r="N53" s="30"/>
      <c r="O53" s="22"/>
      <c r="P53" s="22"/>
      <c r="Q53" s="86"/>
      <c r="R53" s="79"/>
      <c r="Y53" s="108"/>
      <c r="Z53" s="109"/>
      <c r="AB53" s="109"/>
      <c r="AC53" s="79"/>
      <c r="AD53" s="109"/>
    </row>
    <row r="54" spans="1:14" ht="12.75">
      <c r="A54" s="69" t="s">
        <v>15</v>
      </c>
      <c r="B54" s="69" t="s">
        <v>21</v>
      </c>
      <c r="C54" s="39"/>
      <c r="D54" s="39"/>
      <c r="K54" s="22"/>
      <c r="L54" s="22"/>
      <c r="M54" s="22"/>
      <c r="N54" s="22"/>
    </row>
    <row r="55" spans="1:14" ht="12.75" customHeight="1">
      <c r="A55" s="69"/>
      <c r="B55" s="69" t="s">
        <v>19</v>
      </c>
      <c r="C55" s="39"/>
      <c r="D55" s="39"/>
      <c r="K55" s="22"/>
      <c r="L55" s="22"/>
      <c r="M55" s="22"/>
      <c r="N55" s="22"/>
    </row>
    <row r="56" spans="1:14" ht="15" customHeight="1">
      <c r="A56" s="69" t="s">
        <v>10</v>
      </c>
      <c r="B56" s="69" t="s">
        <v>22</v>
      </c>
      <c r="C56" s="39"/>
      <c r="D56" s="39"/>
      <c r="K56" s="22"/>
      <c r="L56" s="22"/>
      <c r="M56" s="22"/>
      <c r="N56" s="22"/>
    </row>
    <row r="57" spans="1:14" ht="12.75">
      <c r="A57" s="69"/>
      <c r="B57" s="69" t="s">
        <v>23</v>
      </c>
      <c r="C57" s="39"/>
      <c r="D57" s="39"/>
      <c r="K57" s="22"/>
      <c r="L57" s="22"/>
      <c r="M57" s="22"/>
      <c r="N57" s="22"/>
    </row>
    <row r="58" spans="1:14" ht="12.75">
      <c r="A58" s="69" t="s">
        <v>11</v>
      </c>
      <c r="B58" s="71" t="s">
        <v>24</v>
      </c>
      <c r="C58" s="39"/>
      <c r="D58" s="39"/>
      <c r="K58" s="22"/>
      <c r="L58" s="22"/>
      <c r="M58" s="22"/>
      <c r="N58" s="22"/>
    </row>
    <row r="59" spans="2:14" ht="12.75">
      <c r="B59" s="22" t="s">
        <v>25</v>
      </c>
      <c r="K59" s="22"/>
      <c r="L59" s="22"/>
      <c r="M59" s="22"/>
      <c r="N59" s="22"/>
    </row>
    <row r="60" spans="11:14" ht="12.75">
      <c r="K60" s="22"/>
      <c r="L60" s="22"/>
      <c r="M60" s="22"/>
      <c r="N60" s="22"/>
    </row>
    <row r="61" spans="1:14" ht="15">
      <c r="A61" s="56" t="s">
        <v>33</v>
      </c>
      <c r="K61" s="22"/>
      <c r="L61" s="22"/>
      <c r="M61" s="22"/>
      <c r="N61" s="22"/>
    </row>
    <row r="62" spans="1:30" s="61" customFormat="1" ht="1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8"/>
      <c r="L62" s="59"/>
      <c r="M62" s="59"/>
      <c r="N62" s="60"/>
      <c r="O62" s="25"/>
      <c r="P62" s="25"/>
      <c r="Q62" s="87"/>
      <c r="R62" s="80"/>
      <c r="Y62" s="112"/>
      <c r="Z62" s="113"/>
      <c r="AB62" s="113"/>
      <c r="AC62" s="80"/>
      <c r="AD62" s="113"/>
    </row>
    <row r="63" spans="1:30" s="61" customFormat="1" ht="15" customHeight="1">
      <c r="A63" s="39" t="s">
        <v>2</v>
      </c>
      <c r="B63" s="40"/>
      <c r="C63" s="41" t="s">
        <v>3</v>
      </c>
      <c r="D63" s="42"/>
      <c r="E63" s="43" t="s">
        <v>3</v>
      </c>
      <c r="F63" s="44"/>
      <c r="G63" s="44"/>
      <c r="H63" s="44"/>
      <c r="I63" s="44"/>
      <c r="J63" s="44"/>
      <c r="K63" s="41" t="s">
        <v>3</v>
      </c>
      <c r="L63" s="45" t="s">
        <v>4</v>
      </c>
      <c r="M63" s="43" t="s">
        <v>3</v>
      </c>
      <c r="N63" s="45" t="s">
        <v>4</v>
      </c>
      <c r="O63" s="84" t="s">
        <v>3</v>
      </c>
      <c r="P63" s="16" t="s">
        <v>4</v>
      </c>
      <c r="Q63" s="92" t="s">
        <v>3</v>
      </c>
      <c r="R63" s="73" t="s">
        <v>4</v>
      </c>
      <c r="S63" s="92" t="s">
        <v>3</v>
      </c>
      <c r="T63" s="73" t="s">
        <v>4</v>
      </c>
      <c r="U63" s="92" t="s">
        <v>3</v>
      </c>
      <c r="V63" s="73" t="s">
        <v>4</v>
      </c>
      <c r="W63" s="92" t="s">
        <v>3</v>
      </c>
      <c r="X63" s="73" t="s">
        <v>4</v>
      </c>
      <c r="Y63" s="72" t="s">
        <v>38</v>
      </c>
      <c r="Z63" s="73" t="s">
        <v>4</v>
      </c>
      <c r="AA63" s="3" t="s">
        <v>38</v>
      </c>
      <c r="AB63" s="91" t="s">
        <v>4</v>
      </c>
      <c r="AC63" s="2" t="s">
        <v>38</v>
      </c>
      <c r="AD63" s="81" t="s">
        <v>4</v>
      </c>
    </row>
    <row r="64" spans="1:30" s="26" customFormat="1" ht="15" customHeight="1">
      <c r="A64" s="46" t="s">
        <v>5</v>
      </c>
      <c r="B64" s="46"/>
      <c r="C64" s="47" t="s">
        <v>6</v>
      </c>
      <c r="D64" s="46"/>
      <c r="E64" s="48" t="s">
        <v>7</v>
      </c>
      <c r="F64" s="46"/>
      <c r="G64" s="49" t="s">
        <v>8</v>
      </c>
      <c r="H64" s="46"/>
      <c r="I64" s="49" t="s">
        <v>9</v>
      </c>
      <c r="J64" s="49"/>
      <c r="K64" s="47" t="s">
        <v>7</v>
      </c>
      <c r="L64" s="50" t="s">
        <v>7</v>
      </c>
      <c r="M64" s="48" t="s">
        <v>17</v>
      </c>
      <c r="N64" s="50" t="s">
        <v>17</v>
      </c>
      <c r="O64" s="89" t="s">
        <v>34</v>
      </c>
      <c r="P64" s="89" t="s">
        <v>34</v>
      </c>
      <c r="Q64" s="96" t="s">
        <v>36</v>
      </c>
      <c r="R64" s="96" t="s">
        <v>36</v>
      </c>
      <c r="S64" s="96" t="s">
        <v>37</v>
      </c>
      <c r="T64" s="96" t="s">
        <v>37</v>
      </c>
      <c r="U64" s="96" t="s">
        <v>39</v>
      </c>
      <c r="V64" s="96" t="s">
        <v>39</v>
      </c>
      <c r="W64" s="96" t="s">
        <v>40</v>
      </c>
      <c r="X64" s="96" t="s">
        <v>40</v>
      </c>
      <c r="Y64" s="107" t="s">
        <v>48</v>
      </c>
      <c r="Z64" s="107" t="s">
        <v>48</v>
      </c>
      <c r="AA64" s="107" t="s">
        <v>49</v>
      </c>
      <c r="AB64" s="91" t="s">
        <v>49</v>
      </c>
      <c r="AC64" s="18" t="s">
        <v>51</v>
      </c>
      <c r="AD64" s="81" t="s">
        <v>51</v>
      </c>
    </row>
    <row r="65" spans="1:30" s="26" customFormat="1" ht="15" customHeight="1">
      <c r="A65" s="22">
        <v>1</v>
      </c>
      <c r="B65" s="22"/>
      <c r="C65" s="22"/>
      <c r="D65" s="22"/>
      <c r="E65" s="22"/>
      <c r="F65" s="22"/>
      <c r="G65" s="22"/>
      <c r="H65" s="22"/>
      <c r="I65" s="22"/>
      <c r="J65" s="22"/>
      <c r="K65" s="23">
        <v>21584.6925</v>
      </c>
      <c r="L65" s="24">
        <v>1798.724375</v>
      </c>
      <c r="M65" s="67">
        <v>21801</v>
      </c>
      <c r="N65" s="24">
        <v>1816.75</v>
      </c>
      <c r="O65" s="90">
        <v>22728</v>
      </c>
      <c r="P65" s="91">
        <v>1894</v>
      </c>
      <c r="Q65" s="90">
        <v>22955</v>
      </c>
      <c r="R65" s="91">
        <v>1912.9166666666667</v>
      </c>
      <c r="S65" s="90">
        <v>23415</v>
      </c>
      <c r="T65" s="91">
        <v>1951.25</v>
      </c>
      <c r="U65" s="90">
        <v>23884</v>
      </c>
      <c r="V65" s="91">
        <v>1990.3333333333333</v>
      </c>
      <c r="W65" s="90">
        <v>24541</v>
      </c>
      <c r="X65" s="91">
        <v>2045.0833333333333</v>
      </c>
      <c r="Y65" s="90">
        <f>VLOOKUP(A65,Sheet2!A39:C44,3,0)</f>
        <v>24970</v>
      </c>
      <c r="Z65" s="91">
        <f aca="true" t="shared" si="6" ref="Z65:Z70">Y65/12</f>
        <v>2080.8333333333335</v>
      </c>
      <c r="AA65" s="3">
        <f>VLOOKUP(A65,'[1]TEP'!$A:$C,3,0)</f>
        <v>26895</v>
      </c>
      <c r="AB65" s="91">
        <f>AA65/12</f>
        <v>2241.25</v>
      </c>
      <c r="AC65" s="2"/>
      <c r="AD65" s="109"/>
    </row>
    <row r="66" spans="1:30" s="26" customFormat="1" ht="15" customHeight="1">
      <c r="A66" s="22">
        <v>2</v>
      </c>
      <c r="B66" s="22"/>
      <c r="C66" s="22"/>
      <c r="D66" s="22"/>
      <c r="E66" s="22"/>
      <c r="F66" s="22"/>
      <c r="G66" s="22"/>
      <c r="H66" s="22"/>
      <c r="I66" s="22"/>
      <c r="J66" s="22"/>
      <c r="K66" s="23">
        <v>23164.987500000003</v>
      </c>
      <c r="L66" s="24">
        <v>1930.4156250000003</v>
      </c>
      <c r="M66" s="67">
        <v>23397</v>
      </c>
      <c r="N66" s="24">
        <v>1949.75</v>
      </c>
      <c r="O66" s="90">
        <v>24393</v>
      </c>
      <c r="P66" s="91">
        <v>2032.75</v>
      </c>
      <c r="Q66" s="90">
        <v>24636</v>
      </c>
      <c r="R66" s="91">
        <v>2053</v>
      </c>
      <c r="S66" s="90">
        <v>25129</v>
      </c>
      <c r="T66" s="91">
        <v>2094.0833333333335</v>
      </c>
      <c r="U66" s="90">
        <v>25632</v>
      </c>
      <c r="V66" s="91">
        <v>2136</v>
      </c>
      <c r="W66" s="90">
        <v>26337</v>
      </c>
      <c r="X66" s="91">
        <v>2194.75</v>
      </c>
      <c r="Y66" s="90">
        <f>VLOOKUP(A66,Sheet2!A40:C45,3,0)</f>
        <v>26798</v>
      </c>
      <c r="Z66" s="91">
        <f t="shared" si="6"/>
        <v>2233.1666666666665</v>
      </c>
      <c r="AA66" s="3">
        <f>VLOOKUP(A66,'[1]TEP'!$A:$C,3,0)</f>
        <v>28723</v>
      </c>
      <c r="AB66" s="91">
        <f>AA66/12</f>
        <v>2393.5833333333335</v>
      </c>
      <c r="AC66" s="2">
        <f>VLOOKUP(A66,'[1]TEP'!$A:$D,4,0)</f>
        <v>29872</v>
      </c>
      <c r="AD66" s="2">
        <f>AC66/12</f>
        <v>2489.3333333333335</v>
      </c>
    </row>
    <row r="67" spans="1:30" s="26" customFormat="1" ht="15" customHeight="1">
      <c r="A67" s="22">
        <v>3</v>
      </c>
      <c r="B67" s="22"/>
      <c r="C67" s="22"/>
      <c r="D67" s="22"/>
      <c r="E67" s="22"/>
      <c r="F67" s="22"/>
      <c r="G67" s="22"/>
      <c r="H67" s="22"/>
      <c r="I67" s="22"/>
      <c r="J67" s="22"/>
      <c r="K67" s="23">
        <v>24744.255</v>
      </c>
      <c r="L67" s="24">
        <v>2062.0212500000002</v>
      </c>
      <c r="M67" s="67">
        <v>24991</v>
      </c>
      <c r="N67" s="24">
        <v>2082.5833333333335</v>
      </c>
      <c r="O67" s="90">
        <v>26054</v>
      </c>
      <c r="P67" s="91">
        <v>2171.1666666666665</v>
      </c>
      <c r="Q67" s="90">
        <v>26314</v>
      </c>
      <c r="R67" s="91">
        <v>2192.8333333333335</v>
      </c>
      <c r="S67" s="90">
        <v>26841</v>
      </c>
      <c r="T67" s="91">
        <v>2236.75</v>
      </c>
      <c r="U67" s="90">
        <v>27378</v>
      </c>
      <c r="V67" s="91">
        <v>2281.5</v>
      </c>
      <c r="W67" s="90">
        <v>28131</v>
      </c>
      <c r="X67" s="91">
        <v>2344.25</v>
      </c>
      <c r="Y67" s="90">
        <f>VLOOKUP(A67,Sheet2!A41:C46,3,0)</f>
        <v>28623</v>
      </c>
      <c r="Z67" s="91">
        <f t="shared" si="6"/>
        <v>2385.25</v>
      </c>
      <c r="AA67" s="3">
        <f>VLOOKUP(A67,'[1]TEP'!$A:$C,3,0)</f>
        <v>30548</v>
      </c>
      <c r="AB67" s="91">
        <f>AA67/12</f>
        <v>2545.6666666666665</v>
      </c>
      <c r="AC67" s="2">
        <f>VLOOKUP(A67,'[1]TEP'!$A:$D,4,0)</f>
        <v>31770</v>
      </c>
      <c r="AD67" s="2">
        <f>AC67/12</f>
        <v>2647.5</v>
      </c>
    </row>
    <row r="68" spans="1:30" s="26" customFormat="1" ht="15" customHeight="1">
      <c r="A68" s="22">
        <v>4</v>
      </c>
      <c r="B68" s="22"/>
      <c r="C68" s="22"/>
      <c r="D68" s="22"/>
      <c r="E68" s="22"/>
      <c r="F68" s="22"/>
      <c r="G68" s="22"/>
      <c r="H68" s="22"/>
      <c r="I68" s="22"/>
      <c r="J68" s="22"/>
      <c r="K68" s="23">
        <v>26323.522500000003</v>
      </c>
      <c r="L68" s="24">
        <v>2193.6268750000004</v>
      </c>
      <c r="M68" s="67">
        <v>26587</v>
      </c>
      <c r="N68" s="24">
        <v>2215.5833333333335</v>
      </c>
      <c r="O68" s="90">
        <v>27718</v>
      </c>
      <c r="P68" s="91">
        <v>2309.8333333333335</v>
      </c>
      <c r="Q68" s="90">
        <v>27996</v>
      </c>
      <c r="R68" s="91">
        <v>2333</v>
      </c>
      <c r="S68" s="90">
        <v>28556</v>
      </c>
      <c r="T68" s="91">
        <v>2379.6666666666665</v>
      </c>
      <c r="U68" s="90">
        <v>29128</v>
      </c>
      <c r="V68" s="91">
        <v>2427.3333333333335</v>
      </c>
      <c r="W68" s="90">
        <v>29929</v>
      </c>
      <c r="X68" s="91">
        <v>2494.0833333333335</v>
      </c>
      <c r="Y68" s="90">
        <f>VLOOKUP(A68,Sheet2!A42:C47,3,0)</f>
        <v>30453</v>
      </c>
      <c r="Z68" s="91">
        <f t="shared" si="6"/>
        <v>2537.75</v>
      </c>
      <c r="AA68" s="3">
        <f>VLOOKUP(A68,'[1]TEP'!$A:$C,3,0)</f>
        <v>32378</v>
      </c>
      <c r="AB68" s="91">
        <f>AA68/12</f>
        <v>2698.1666666666665</v>
      </c>
      <c r="AC68" s="2">
        <f>VLOOKUP(A68,'[1]TEP'!$A:$D,4,0)</f>
        <v>33673</v>
      </c>
      <c r="AD68" s="2">
        <f>AC68/12</f>
        <v>2806.0833333333335</v>
      </c>
    </row>
    <row r="69" spans="1:30" s="26" customFormat="1" ht="15" customHeight="1">
      <c r="A69" s="22">
        <v>5</v>
      </c>
      <c r="B69" s="22"/>
      <c r="C69" s="22"/>
      <c r="D69" s="22"/>
      <c r="E69" s="22"/>
      <c r="F69" s="22"/>
      <c r="G69" s="22"/>
      <c r="H69" s="22"/>
      <c r="I69" s="22"/>
      <c r="J69" s="22"/>
      <c r="K69" s="23">
        <v>27902.79</v>
      </c>
      <c r="L69" s="24">
        <v>2325.2325</v>
      </c>
      <c r="M69" s="67">
        <v>28182</v>
      </c>
      <c r="N69" s="24">
        <v>2348.5</v>
      </c>
      <c r="O69" s="90">
        <v>29381</v>
      </c>
      <c r="P69" s="91">
        <v>2448.4166666666665</v>
      </c>
      <c r="Q69" s="90">
        <v>29675</v>
      </c>
      <c r="R69" s="91">
        <v>2472.9166666666665</v>
      </c>
      <c r="S69" s="90">
        <v>30269</v>
      </c>
      <c r="T69" s="91">
        <v>2522.4166666666665</v>
      </c>
      <c r="U69" s="90">
        <v>30875</v>
      </c>
      <c r="V69" s="91">
        <v>2572.9166666666665</v>
      </c>
      <c r="W69" s="90">
        <v>31724</v>
      </c>
      <c r="X69" s="91">
        <v>2643.6666666666665</v>
      </c>
      <c r="Y69" s="90">
        <f>VLOOKUP(A69,Sheet2!A43:C48,3,0)</f>
        <v>32279</v>
      </c>
      <c r="Z69" s="91">
        <f t="shared" si="6"/>
        <v>2689.9166666666665</v>
      </c>
      <c r="AA69" s="3">
        <f>VLOOKUP(A69,'[1]TEP'!$A:$C,3,0)</f>
        <v>34204</v>
      </c>
      <c r="AB69" s="91">
        <f>AA69/12</f>
        <v>2850.3333333333335</v>
      </c>
      <c r="AC69" s="2">
        <f>VLOOKUP(A69,'[1]TEP'!$A:$D,4,0)</f>
        <v>35572</v>
      </c>
      <c r="AD69" s="2">
        <f>AC69/12</f>
        <v>2964.3333333333335</v>
      </c>
    </row>
    <row r="70" spans="1:30" s="26" customFormat="1" ht="15" customHeight="1">
      <c r="A70" s="22">
        <v>6</v>
      </c>
      <c r="B70" s="22"/>
      <c r="C70" s="22"/>
      <c r="D70" s="22"/>
      <c r="E70" s="22"/>
      <c r="F70" s="22"/>
      <c r="G70" s="22"/>
      <c r="H70" s="22"/>
      <c r="I70" s="22"/>
      <c r="J70" s="22"/>
      <c r="K70" s="23">
        <v>29482.057500000003</v>
      </c>
      <c r="L70" s="24">
        <v>2456.838125</v>
      </c>
      <c r="M70" s="67">
        <v>29777</v>
      </c>
      <c r="N70" s="24">
        <v>2481.4166666666665</v>
      </c>
      <c r="O70" s="90">
        <v>31044</v>
      </c>
      <c r="P70" s="91">
        <v>2587</v>
      </c>
      <c r="Q70" s="90">
        <v>31355</v>
      </c>
      <c r="R70" s="91">
        <v>2612.9166666666665</v>
      </c>
      <c r="S70" s="90">
        <v>31983</v>
      </c>
      <c r="T70" s="91">
        <v>2665.25</v>
      </c>
      <c r="U70" s="90">
        <v>32623</v>
      </c>
      <c r="V70" s="91">
        <v>2718.5833333333335</v>
      </c>
      <c r="W70" s="90">
        <v>33520</v>
      </c>
      <c r="X70" s="91">
        <v>2793.3333333333335</v>
      </c>
      <c r="Y70" s="90">
        <f>VLOOKUP(A70,Sheet2!A44:C49,3,0)</f>
        <v>34107</v>
      </c>
      <c r="Z70" s="91">
        <f t="shared" si="6"/>
        <v>2842.25</v>
      </c>
      <c r="AA70" s="3">
        <f>VLOOKUP(A70,'[1]TEP'!$A:$C,3,0)</f>
        <v>36032</v>
      </c>
      <c r="AB70" s="91">
        <f>AA70/12</f>
        <v>3002.6666666666665</v>
      </c>
      <c r="AC70" s="2">
        <f>VLOOKUP(A70,'[1]TEP'!$A:$D,4,0)</f>
        <v>37473</v>
      </c>
      <c r="AD70" s="2">
        <f>AC70/12</f>
        <v>3122.75</v>
      </c>
    </row>
    <row r="71" spans="1:30" s="26" customFormat="1" ht="1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27"/>
      <c r="M71" s="27"/>
      <c r="N71" s="24"/>
      <c r="O71" s="22"/>
      <c r="P71" s="22"/>
      <c r="Q71" s="86"/>
      <c r="R71" s="79"/>
      <c r="Y71" s="108"/>
      <c r="Z71" s="109"/>
      <c r="AB71" s="109"/>
      <c r="AC71" s="79"/>
      <c r="AD71" s="109"/>
    </row>
    <row r="72" spans="1:30" s="26" customFormat="1" ht="1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7"/>
      <c r="M72" s="27"/>
      <c r="N72" s="24"/>
      <c r="O72" s="22"/>
      <c r="P72" s="22"/>
      <c r="Q72" s="86"/>
      <c r="R72" s="79"/>
      <c r="Y72" s="108"/>
      <c r="Z72" s="109"/>
      <c r="AB72" s="109"/>
      <c r="AC72" s="79"/>
      <c r="AD72" s="109"/>
    </row>
    <row r="73" spans="1:30" s="26" customFormat="1" ht="15" customHeight="1">
      <c r="A73" s="56" t="s">
        <v>16</v>
      </c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7"/>
      <c r="M73" s="27"/>
      <c r="O73" s="22"/>
      <c r="P73" s="22"/>
      <c r="Q73" s="86"/>
      <c r="R73" s="79"/>
      <c r="Y73" s="108"/>
      <c r="Z73" s="109"/>
      <c r="AB73" s="109"/>
      <c r="AC73" s="79"/>
      <c r="AD73" s="109"/>
    </row>
    <row r="74" spans="1:30" s="26" customFormat="1" ht="15" customHeight="1">
      <c r="A74" s="35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7"/>
      <c r="M74" s="27"/>
      <c r="N74" s="24"/>
      <c r="O74" s="22"/>
      <c r="P74" s="22"/>
      <c r="Q74" s="86"/>
      <c r="R74" s="79"/>
      <c r="Y74" s="108"/>
      <c r="Z74" s="109"/>
      <c r="AB74" s="109"/>
      <c r="AC74" s="79"/>
      <c r="AD74" s="109"/>
    </row>
    <row r="75" spans="1:30" s="26" customFormat="1" ht="15" customHeight="1">
      <c r="A75" s="39" t="s">
        <v>2</v>
      </c>
      <c r="B75" s="40"/>
      <c r="C75" s="41" t="s">
        <v>3</v>
      </c>
      <c r="D75" s="42"/>
      <c r="E75" s="43" t="s">
        <v>3</v>
      </c>
      <c r="F75" s="44"/>
      <c r="G75" s="44"/>
      <c r="H75" s="44"/>
      <c r="I75" s="44"/>
      <c r="J75" s="44"/>
      <c r="K75" s="41" t="s">
        <v>3</v>
      </c>
      <c r="L75" s="45" t="s">
        <v>4</v>
      </c>
      <c r="M75" s="43" t="s">
        <v>3</v>
      </c>
      <c r="N75" s="45" t="s">
        <v>4</v>
      </c>
      <c r="O75" s="84" t="s">
        <v>3</v>
      </c>
      <c r="P75" s="16" t="s">
        <v>4</v>
      </c>
      <c r="Q75" s="92" t="s">
        <v>3</v>
      </c>
      <c r="R75" s="73" t="s">
        <v>4</v>
      </c>
      <c r="S75" s="92" t="s">
        <v>3</v>
      </c>
      <c r="T75" s="73" t="s">
        <v>4</v>
      </c>
      <c r="U75" s="92" t="s">
        <v>3</v>
      </c>
      <c r="V75" s="73" t="s">
        <v>4</v>
      </c>
      <c r="W75" s="92" t="s">
        <v>3</v>
      </c>
      <c r="X75" s="73" t="s">
        <v>4</v>
      </c>
      <c r="Y75" s="72" t="s">
        <v>38</v>
      </c>
      <c r="Z75" s="73" t="s">
        <v>4</v>
      </c>
      <c r="AA75" s="3" t="s">
        <v>38</v>
      </c>
      <c r="AB75" s="91" t="s">
        <v>4</v>
      </c>
      <c r="AC75" s="2" t="s">
        <v>38</v>
      </c>
      <c r="AD75" s="81" t="s">
        <v>4</v>
      </c>
    </row>
    <row r="76" spans="1:30" s="26" customFormat="1" ht="15" customHeight="1">
      <c r="A76" s="46" t="s">
        <v>5</v>
      </c>
      <c r="B76" s="46"/>
      <c r="C76" s="47" t="s">
        <v>6</v>
      </c>
      <c r="D76" s="46"/>
      <c r="E76" s="48" t="s">
        <v>7</v>
      </c>
      <c r="F76" s="46"/>
      <c r="G76" s="49" t="s">
        <v>8</v>
      </c>
      <c r="H76" s="46"/>
      <c r="I76" s="49" t="s">
        <v>9</v>
      </c>
      <c r="J76" s="49"/>
      <c r="K76" s="47" t="s">
        <v>7</v>
      </c>
      <c r="L76" s="50" t="s">
        <v>7</v>
      </c>
      <c r="M76" s="48" t="s">
        <v>17</v>
      </c>
      <c r="N76" s="50" t="s">
        <v>17</v>
      </c>
      <c r="O76" s="85" t="s">
        <v>34</v>
      </c>
      <c r="P76" s="21" t="s">
        <v>34</v>
      </c>
      <c r="Q76" s="94" t="s">
        <v>36</v>
      </c>
      <c r="R76" s="77" t="s">
        <v>36</v>
      </c>
      <c r="S76" s="96" t="s">
        <v>37</v>
      </c>
      <c r="T76" s="96" t="s">
        <v>37</v>
      </c>
      <c r="U76" s="96" t="s">
        <v>39</v>
      </c>
      <c r="V76" s="96" t="s">
        <v>39</v>
      </c>
      <c r="W76" s="96" t="s">
        <v>40</v>
      </c>
      <c r="X76" s="96" t="s">
        <v>40</v>
      </c>
      <c r="Y76" s="107" t="s">
        <v>48</v>
      </c>
      <c r="Z76" s="107" t="s">
        <v>48</v>
      </c>
      <c r="AA76" s="107" t="s">
        <v>49</v>
      </c>
      <c r="AB76" s="91" t="s">
        <v>49</v>
      </c>
      <c r="AC76" s="18" t="s">
        <v>51</v>
      </c>
      <c r="AD76" s="81" t="s">
        <v>51</v>
      </c>
    </row>
    <row r="77" spans="1:30" s="26" customFormat="1" ht="15" customHeight="1">
      <c r="A77" s="22">
        <v>1</v>
      </c>
      <c r="B77" s="22"/>
      <c r="C77" s="22">
        <v>23094</v>
      </c>
      <c r="D77" s="22"/>
      <c r="E77" s="22">
        <v>23730</v>
      </c>
      <c r="F77" s="22"/>
      <c r="G77" s="22">
        <v>23775</v>
      </c>
      <c r="H77" s="22"/>
      <c r="I77" s="22">
        <v>24477</v>
      </c>
      <c r="J77" s="22"/>
      <c r="K77" s="23">
        <v>26533.85175</v>
      </c>
      <c r="L77" s="24">
        <v>2211.1543125000003</v>
      </c>
      <c r="M77" s="67">
        <v>26799</v>
      </c>
      <c r="N77" s="24">
        <v>2233.25</v>
      </c>
      <c r="O77" s="90">
        <v>27939</v>
      </c>
      <c r="P77" s="91">
        <v>2328.25</v>
      </c>
      <c r="Q77" s="90">
        <v>28218</v>
      </c>
      <c r="R77" s="91">
        <v>2351.5</v>
      </c>
      <c r="S77" s="90">
        <v>28783</v>
      </c>
      <c r="T77" s="91">
        <v>2398.5833333333335</v>
      </c>
      <c r="U77" s="90">
        <v>29359</v>
      </c>
      <c r="V77" s="91">
        <v>2446.5833333333335</v>
      </c>
      <c r="W77" s="90">
        <v>30166</v>
      </c>
      <c r="X77" s="91">
        <v>2513.8333333333335</v>
      </c>
      <c r="Y77" s="90">
        <f>VLOOKUP(A77,Sheet2!A49:C52,3,0)</f>
        <v>30694</v>
      </c>
      <c r="Z77" s="91">
        <f>Y77/12</f>
        <v>2557.8333333333335</v>
      </c>
      <c r="AA77" s="3">
        <f>VLOOKUP(A77,'[1]AEP'!$A:$C,3,0)</f>
        <v>32619</v>
      </c>
      <c r="AB77" s="91">
        <f>AA77/12</f>
        <v>2718.25</v>
      </c>
      <c r="AC77" s="2"/>
      <c r="AD77" s="2"/>
    </row>
    <row r="78" spans="1:30" s="26" customFormat="1" ht="15" customHeight="1">
      <c r="A78" s="22">
        <v>2</v>
      </c>
      <c r="B78" s="22"/>
      <c r="C78" s="22">
        <v>24039</v>
      </c>
      <c r="D78" s="22"/>
      <c r="E78" s="22">
        <v>24699</v>
      </c>
      <c r="F78" s="22"/>
      <c r="G78" s="22">
        <v>24747</v>
      </c>
      <c r="H78" s="22"/>
      <c r="I78" s="22">
        <v>25476</v>
      </c>
      <c r="J78" s="22"/>
      <c r="K78" s="23">
        <v>27617.317363125003</v>
      </c>
      <c r="L78" s="24">
        <v>2301.4431135937502</v>
      </c>
      <c r="M78" s="67">
        <v>27893</v>
      </c>
      <c r="N78" s="24">
        <v>2324.4166666666665</v>
      </c>
      <c r="O78" s="90">
        <v>29080</v>
      </c>
      <c r="P78" s="91">
        <v>2423.3333333333335</v>
      </c>
      <c r="Q78" s="90">
        <v>29371</v>
      </c>
      <c r="R78" s="91">
        <v>2447.5833333333335</v>
      </c>
      <c r="S78" s="90">
        <v>29959</v>
      </c>
      <c r="T78" s="91">
        <v>2496.5833333333335</v>
      </c>
      <c r="U78" s="90">
        <v>30559</v>
      </c>
      <c r="V78" s="91">
        <v>2546.5833333333335</v>
      </c>
      <c r="W78" s="90">
        <v>31399</v>
      </c>
      <c r="X78" s="91">
        <v>2616.5833333333335</v>
      </c>
      <c r="Y78" s="90">
        <f>VLOOKUP(A78,Sheet2!A50:C53,3,0)</f>
        <v>31948</v>
      </c>
      <c r="Z78" s="91">
        <f>Y78/12</f>
        <v>2662.3333333333335</v>
      </c>
      <c r="AA78" s="3">
        <f>VLOOKUP(A78,'[1]AEP'!$A:$C,3,0)</f>
        <v>33873</v>
      </c>
      <c r="AB78" s="91">
        <f>AA78/12</f>
        <v>2822.75</v>
      </c>
      <c r="AC78" s="2">
        <f>VLOOKUP(A78,'[1]AEP'!$A:$D,4,0)</f>
        <v>35228</v>
      </c>
      <c r="AD78" s="2">
        <f>AC78/12</f>
        <v>2935.6666666666665</v>
      </c>
    </row>
    <row r="79" spans="1:30" s="26" customFormat="1" ht="15" customHeight="1">
      <c r="A79" s="22">
        <v>3</v>
      </c>
      <c r="B79" s="22"/>
      <c r="C79" s="22">
        <v>24981</v>
      </c>
      <c r="D79" s="22"/>
      <c r="E79" s="22">
        <v>25668</v>
      </c>
      <c r="F79" s="22"/>
      <c r="G79" s="22">
        <v>25719</v>
      </c>
      <c r="H79" s="22"/>
      <c r="I79" s="22">
        <v>26478</v>
      </c>
      <c r="J79" s="22"/>
      <c r="K79" s="23">
        <v>28700.782976250004</v>
      </c>
      <c r="L79" s="24">
        <v>2391.7319146875</v>
      </c>
      <c r="M79" s="67">
        <v>28988</v>
      </c>
      <c r="N79" s="24">
        <v>2415.6666666666665</v>
      </c>
      <c r="O79" s="90">
        <v>30221</v>
      </c>
      <c r="P79" s="91">
        <v>2518.4166666666665</v>
      </c>
      <c r="Q79" s="90">
        <v>30523</v>
      </c>
      <c r="R79" s="91">
        <v>2543.5833333333335</v>
      </c>
      <c r="S79" s="90">
        <v>31134</v>
      </c>
      <c r="T79" s="91">
        <v>2594.5</v>
      </c>
      <c r="U79" s="90">
        <v>31757</v>
      </c>
      <c r="V79" s="91">
        <v>2646.4166666666665</v>
      </c>
      <c r="W79" s="90">
        <v>32630</v>
      </c>
      <c r="X79" s="91">
        <v>2719.1666666666665</v>
      </c>
      <c r="Y79" s="90">
        <f>VLOOKUP(A79,Sheet2!A51:C54,3,0)</f>
        <v>33201</v>
      </c>
      <c r="Z79" s="91">
        <f>Y79/12</f>
        <v>2766.75</v>
      </c>
      <c r="AA79" s="3">
        <f>VLOOKUP(A79,'[1]AEP'!$A:$C,3,0)</f>
        <v>35126</v>
      </c>
      <c r="AB79" s="91">
        <f>AA79/12</f>
        <v>2927.1666666666665</v>
      </c>
      <c r="AC79" s="2">
        <f>VLOOKUP(A79,'[1]AEP'!$A:$D,4,0)</f>
        <v>36531</v>
      </c>
      <c r="AD79" s="2">
        <f>AC79/12</f>
        <v>3044.25</v>
      </c>
    </row>
    <row r="80" spans="1:30" s="26" customFormat="1" ht="15" customHeight="1">
      <c r="A80" s="22">
        <v>4</v>
      </c>
      <c r="B80" s="22"/>
      <c r="C80" s="22">
        <v>25920</v>
      </c>
      <c r="D80" s="22"/>
      <c r="E80" s="22">
        <v>26634</v>
      </c>
      <c r="F80" s="22"/>
      <c r="G80" s="22">
        <v>26685</v>
      </c>
      <c r="H80" s="22"/>
      <c r="I80" s="22">
        <v>27471</v>
      </c>
      <c r="J80" s="22"/>
      <c r="K80" s="23">
        <v>29777.931005625003</v>
      </c>
      <c r="L80" s="24">
        <v>2481.49425046875</v>
      </c>
      <c r="M80" s="67">
        <v>30076</v>
      </c>
      <c r="N80" s="24">
        <v>2506.3333333333335</v>
      </c>
      <c r="O80" s="90">
        <v>31355</v>
      </c>
      <c r="P80" s="91">
        <v>2612.9166666666665</v>
      </c>
      <c r="Q80" s="90">
        <v>31669</v>
      </c>
      <c r="R80" s="91">
        <v>2639.0833333333335</v>
      </c>
      <c r="S80" s="90">
        <v>32303</v>
      </c>
      <c r="T80" s="91">
        <v>2691.9166666666665</v>
      </c>
      <c r="U80" s="90">
        <v>32950</v>
      </c>
      <c r="V80" s="91">
        <v>2745.8333333333335</v>
      </c>
      <c r="W80" s="90">
        <v>33856</v>
      </c>
      <c r="X80" s="91">
        <v>2821.3333333333335</v>
      </c>
      <c r="Y80" s="90">
        <f>VLOOKUP(A80,Sheet2!A52:C55,3,0)</f>
        <v>34448</v>
      </c>
      <c r="Z80" s="91">
        <f>Y80/12</f>
        <v>2870.6666666666665</v>
      </c>
      <c r="AA80" s="3">
        <f>VLOOKUP(A80,'[1]AEP'!$A:$C,3,0)</f>
        <v>36373</v>
      </c>
      <c r="AB80" s="91">
        <f>AA80/12</f>
        <v>3031.0833333333335</v>
      </c>
      <c r="AC80" s="2">
        <f>VLOOKUP(A80,'[1]AEP'!$A:$D,4,0)</f>
        <v>37828</v>
      </c>
      <c r="AD80" s="2">
        <f>AC80/12</f>
        <v>3152.3333333333335</v>
      </c>
    </row>
    <row r="81" spans="1:14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62"/>
      <c r="L81" s="63"/>
      <c r="M81" s="63"/>
      <c r="N81" s="64"/>
    </row>
    <row r="82" ht="15" customHeight="1"/>
    <row r="83" spans="1:13" ht="15">
      <c r="A83" s="56" t="s">
        <v>26</v>
      </c>
      <c r="L83" s="22"/>
      <c r="M83" s="24"/>
    </row>
    <row r="84" ht="12.75">
      <c r="A84" s="35"/>
    </row>
    <row r="85" ht="12.75">
      <c r="L85" s="75" t="s">
        <v>27</v>
      </c>
    </row>
    <row r="86" ht="12.75">
      <c r="L86" s="75" t="s">
        <v>28</v>
      </c>
    </row>
    <row r="87" ht="6.75" customHeight="1"/>
    <row r="88" spans="1:12" ht="12.75">
      <c r="A88" s="104" t="s">
        <v>29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27">
        <v>2903</v>
      </c>
    </row>
    <row r="90" spans="1:30" ht="15">
      <c r="A90" s="74" t="s">
        <v>30</v>
      </c>
      <c r="L90" s="27">
        <v>1914</v>
      </c>
      <c r="O90" s="90">
        <v>1996</v>
      </c>
      <c r="P90" s="91">
        <v>166.33333333333334</v>
      </c>
      <c r="Q90" s="90">
        <v>2016</v>
      </c>
      <c r="R90" s="91">
        <v>168</v>
      </c>
      <c r="S90" s="90">
        <v>2057</v>
      </c>
      <c r="T90" s="91">
        <v>171.41666666666666</v>
      </c>
      <c r="U90" s="90">
        <v>2099</v>
      </c>
      <c r="V90" s="91">
        <v>174.91666666666666</v>
      </c>
      <c r="W90" s="90">
        <v>2157</v>
      </c>
      <c r="X90" s="91">
        <v>179.75</v>
      </c>
      <c r="Y90" s="90">
        <v>2195</v>
      </c>
      <c r="Z90" s="91">
        <f>Y90/12</f>
        <v>182.91666666666666</v>
      </c>
      <c r="AA90" s="90">
        <v>2284</v>
      </c>
      <c r="AB90" s="91">
        <f>AA90/12</f>
        <v>190.33333333333334</v>
      </c>
      <c r="AC90" s="88">
        <v>2372</v>
      </c>
      <c r="AD90" s="81">
        <f>AC90/12</f>
        <v>197.66666666666666</v>
      </c>
    </row>
    <row r="92" spans="1:12" ht="12.75">
      <c r="A92" s="22" t="s">
        <v>31</v>
      </c>
      <c r="L92" s="27">
        <v>740</v>
      </c>
    </row>
  </sheetData>
  <sheetProtection/>
  <mergeCells count="1">
    <mergeCell ref="A88:K88"/>
  </mergeCells>
  <printOptions gridLines="1"/>
  <pageMargins left="0.4724409448818898" right="0.2755905511811024" top="0.35433070866141736" bottom="0.4330708661417323" header="0.1968503937007874" footer="0.1968503937007874"/>
  <pageSetup horizontalDpi="600" verticalDpi="600" orientation="portrait" paperSize="9" r:id="rId1"/>
  <headerFooter alignWithMargins="0">
    <oddFooter xml:space="preserve">&amp;L&amp;8O/PH/Pay Award/&amp;F&amp;C&amp;8&amp;P of &amp;N&amp;R&amp;8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5">
      <selection activeCell="B54" sqref="B54"/>
    </sheetView>
  </sheetViews>
  <sheetFormatPr defaultColWidth="9.140625" defaultRowHeight="12.75"/>
  <cols>
    <col min="2" max="3" width="9.00390625" style="0" bestFit="1" customWidth="1"/>
  </cols>
  <sheetData>
    <row r="1" s="39" customFormat="1" ht="12.75">
      <c r="A1" s="39" t="s">
        <v>44</v>
      </c>
    </row>
    <row r="2" spans="1:3" ht="15">
      <c r="A2" s="100" t="s">
        <v>41</v>
      </c>
      <c r="B2" s="100" t="s">
        <v>42</v>
      </c>
      <c r="C2" s="100" t="s">
        <v>43</v>
      </c>
    </row>
    <row r="3" spans="1:3" ht="14.25">
      <c r="A3" s="99">
        <v>1</v>
      </c>
      <c r="B3" s="99">
        <v>38197</v>
      </c>
      <c r="C3" s="99">
        <v>38865</v>
      </c>
    </row>
    <row r="4" spans="1:3" ht="14.25">
      <c r="A4" s="99">
        <v>2</v>
      </c>
      <c r="B4" s="99">
        <v>40136</v>
      </c>
      <c r="C4" s="99">
        <v>40838</v>
      </c>
    </row>
    <row r="5" spans="1:3" ht="14.25">
      <c r="A5" s="99">
        <v>3</v>
      </c>
      <c r="B5" s="99">
        <v>42075</v>
      </c>
      <c r="C5" s="99">
        <v>42811</v>
      </c>
    </row>
    <row r="6" spans="1:3" ht="14.25">
      <c r="A6" s="99">
        <v>4</v>
      </c>
      <c r="B6" s="99">
        <v>44012</v>
      </c>
      <c r="C6" s="99">
        <v>44782</v>
      </c>
    </row>
    <row r="7" spans="1:3" ht="14.25">
      <c r="A7" s="99">
        <v>5</v>
      </c>
      <c r="B7" s="99">
        <v>45951</v>
      </c>
      <c r="C7" s="99">
        <v>46755</v>
      </c>
    </row>
    <row r="8" spans="1:3" ht="14.25">
      <c r="A8" s="99">
        <v>6</v>
      </c>
      <c r="B8" s="99">
        <v>47889</v>
      </c>
      <c r="C8" s="99">
        <v>48727</v>
      </c>
    </row>
    <row r="9" spans="1:3" ht="14.25">
      <c r="A9" s="99">
        <v>7</v>
      </c>
      <c r="B9" s="99">
        <v>49714</v>
      </c>
      <c r="C9" s="99">
        <v>50584</v>
      </c>
    </row>
    <row r="10" spans="1:3" ht="14.25">
      <c r="A10" s="99">
        <v>8</v>
      </c>
      <c r="B10" s="99">
        <v>51538</v>
      </c>
      <c r="C10" s="99">
        <v>52440</v>
      </c>
    </row>
    <row r="11" spans="1:3" ht="14.25">
      <c r="A11" s="99">
        <v>9</v>
      </c>
      <c r="B11" s="99">
        <v>53247</v>
      </c>
      <c r="C11" s="99">
        <v>54179</v>
      </c>
    </row>
    <row r="12" spans="1:3" ht="14.25">
      <c r="A12" s="99">
        <v>10</v>
      </c>
      <c r="B12" s="99">
        <v>54959</v>
      </c>
      <c r="C12" s="99">
        <v>55921</v>
      </c>
    </row>
    <row r="13" spans="1:3" ht="14.25">
      <c r="A13" s="99">
        <v>11</v>
      </c>
      <c r="B13" s="99">
        <v>56554</v>
      </c>
      <c r="C13" s="99">
        <v>57544</v>
      </c>
    </row>
    <row r="15" ht="15">
      <c r="A15" s="101" t="s">
        <v>45</v>
      </c>
    </row>
    <row r="16" spans="1:3" ht="15">
      <c r="A16" s="100" t="s">
        <v>41</v>
      </c>
      <c r="B16" s="100" t="s">
        <v>42</v>
      </c>
      <c r="C16" s="100" t="s">
        <v>43</v>
      </c>
    </row>
    <row r="17" spans="1:3" ht="14.25">
      <c r="A17" s="99">
        <v>1</v>
      </c>
      <c r="B17" s="99">
        <v>47889</v>
      </c>
      <c r="C17" s="99">
        <v>48727</v>
      </c>
    </row>
    <row r="18" spans="1:3" ht="14.25">
      <c r="A18" s="99">
        <v>2</v>
      </c>
      <c r="B18" s="99">
        <v>49714</v>
      </c>
      <c r="C18" s="99">
        <v>50584</v>
      </c>
    </row>
    <row r="19" spans="1:3" ht="14.25">
      <c r="A19" s="99">
        <v>3</v>
      </c>
      <c r="B19" s="99">
        <v>51538</v>
      </c>
      <c r="C19" s="99">
        <v>52440</v>
      </c>
    </row>
    <row r="20" spans="1:3" ht="14.25">
      <c r="A20" s="99">
        <v>4</v>
      </c>
      <c r="B20" s="99">
        <v>53247</v>
      </c>
      <c r="C20" s="99">
        <v>54179</v>
      </c>
    </row>
    <row r="21" spans="1:3" ht="14.25">
      <c r="A21" s="99">
        <v>5</v>
      </c>
      <c r="B21" s="99">
        <v>54959</v>
      </c>
      <c r="C21" s="99">
        <v>55921</v>
      </c>
    </row>
    <row r="22" spans="1:3" ht="14.25">
      <c r="A22" s="99">
        <v>6</v>
      </c>
      <c r="B22" s="99">
        <v>56554</v>
      </c>
      <c r="C22" s="99">
        <v>57544</v>
      </c>
    </row>
    <row r="23" spans="1:3" ht="14.25">
      <c r="A23" s="99">
        <v>7</v>
      </c>
      <c r="B23" s="99">
        <v>57209</v>
      </c>
      <c r="C23" s="99">
        <v>58210</v>
      </c>
    </row>
    <row r="24" spans="1:3" ht="14.25">
      <c r="A24" s="99">
        <v>8</v>
      </c>
      <c r="B24" s="99">
        <v>58433</v>
      </c>
      <c r="C24" s="99">
        <v>59456</v>
      </c>
    </row>
    <row r="25" spans="1:3" ht="14.25">
      <c r="A25" s="99">
        <v>9</v>
      </c>
      <c r="B25" s="99">
        <v>59646</v>
      </c>
      <c r="C25" s="99">
        <v>60690</v>
      </c>
    </row>
    <row r="26" spans="1:3" ht="14.25">
      <c r="A26" s="99">
        <v>10</v>
      </c>
      <c r="B26" s="99">
        <v>60880</v>
      </c>
      <c r="C26" s="99">
        <v>61945</v>
      </c>
    </row>
    <row r="27" spans="1:3" ht="14.25">
      <c r="A27" s="99">
        <v>11</v>
      </c>
      <c r="B27" s="99">
        <v>62090</v>
      </c>
      <c r="C27" s="99">
        <v>63177</v>
      </c>
    </row>
    <row r="28" spans="1:3" ht="14.25">
      <c r="A28" s="99">
        <v>12</v>
      </c>
      <c r="B28" s="99">
        <v>63323</v>
      </c>
      <c r="C28" s="99">
        <v>64431</v>
      </c>
    </row>
    <row r="29" spans="1:3" ht="14.25">
      <c r="A29" s="99">
        <v>13</v>
      </c>
      <c r="B29" s="99">
        <v>64577</v>
      </c>
      <c r="C29" s="99">
        <v>65707</v>
      </c>
    </row>
    <row r="30" spans="1:3" ht="14.25">
      <c r="A30" s="99">
        <v>14</v>
      </c>
      <c r="B30" s="99">
        <v>65790</v>
      </c>
      <c r="C30" s="99">
        <v>66941</v>
      </c>
    </row>
    <row r="31" spans="1:3" ht="14.25">
      <c r="A31" s="99">
        <v>15</v>
      </c>
      <c r="B31" s="99">
        <v>67061</v>
      </c>
      <c r="C31" s="99">
        <v>68235</v>
      </c>
    </row>
    <row r="32" spans="1:3" ht="14.25">
      <c r="A32" s="99">
        <v>16</v>
      </c>
      <c r="B32" s="99">
        <v>68318</v>
      </c>
      <c r="C32" s="99">
        <v>69514</v>
      </c>
    </row>
    <row r="33" spans="1:3" ht="14.25">
      <c r="A33" s="99">
        <v>17</v>
      </c>
      <c r="B33" s="99">
        <v>69585</v>
      </c>
      <c r="C33" s="99">
        <v>70803</v>
      </c>
    </row>
    <row r="34" spans="1:3" ht="14.25">
      <c r="A34" s="99">
        <v>18</v>
      </c>
      <c r="B34" s="99">
        <v>70850</v>
      </c>
      <c r="C34" s="99">
        <v>72090</v>
      </c>
    </row>
    <row r="37" ht="15">
      <c r="A37" s="101" t="s">
        <v>46</v>
      </c>
    </row>
    <row r="38" spans="1:3" ht="15">
      <c r="A38" s="100" t="s">
        <v>41</v>
      </c>
      <c r="B38" s="100" t="s">
        <v>42</v>
      </c>
      <c r="C38" s="100" t="s">
        <v>43</v>
      </c>
    </row>
    <row r="39" spans="1:3" ht="14.25">
      <c r="A39" s="99">
        <v>1</v>
      </c>
      <c r="B39" s="99">
        <v>24541</v>
      </c>
      <c r="C39" s="99">
        <v>24970</v>
      </c>
    </row>
    <row r="40" spans="1:3" ht="14.25">
      <c r="A40" s="99">
        <v>2</v>
      </c>
      <c r="B40" s="99">
        <v>26337</v>
      </c>
      <c r="C40" s="99">
        <v>26798</v>
      </c>
    </row>
    <row r="41" spans="1:3" ht="14.25">
      <c r="A41" s="99">
        <v>3</v>
      </c>
      <c r="B41" s="99">
        <v>28131</v>
      </c>
      <c r="C41" s="99">
        <v>28623</v>
      </c>
    </row>
    <row r="42" spans="1:3" ht="14.25">
      <c r="A42" s="99">
        <v>4</v>
      </c>
      <c r="B42" s="99">
        <v>29929</v>
      </c>
      <c r="C42" s="99">
        <v>30453</v>
      </c>
    </row>
    <row r="43" spans="1:3" ht="14.25">
      <c r="A43" s="99">
        <v>5</v>
      </c>
      <c r="B43" s="99">
        <v>31724</v>
      </c>
      <c r="C43" s="99">
        <v>32279</v>
      </c>
    </row>
    <row r="44" spans="1:3" ht="14.25">
      <c r="A44" s="99">
        <v>6</v>
      </c>
      <c r="B44" s="99">
        <v>33520</v>
      </c>
      <c r="C44" s="99">
        <v>34107</v>
      </c>
    </row>
    <row r="47" s="101" customFormat="1" ht="15">
      <c r="A47" s="101" t="s">
        <v>47</v>
      </c>
    </row>
    <row r="48" spans="1:3" ht="15">
      <c r="A48" s="102" t="s">
        <v>41</v>
      </c>
      <c r="B48" s="102" t="s">
        <v>42</v>
      </c>
      <c r="C48" s="102" t="s">
        <v>43</v>
      </c>
    </row>
    <row r="49" spans="1:3" ht="14.25">
      <c r="A49" s="99">
        <v>1</v>
      </c>
      <c r="B49" s="99">
        <v>30166</v>
      </c>
      <c r="C49" s="99">
        <v>30694</v>
      </c>
    </row>
    <row r="50" spans="1:3" ht="14.25">
      <c r="A50" s="99">
        <v>2</v>
      </c>
      <c r="B50" s="99">
        <v>31399</v>
      </c>
      <c r="C50" s="99">
        <v>31948</v>
      </c>
    </row>
    <row r="51" spans="1:3" ht="14.25">
      <c r="A51" s="99">
        <v>3</v>
      </c>
      <c r="B51" s="99">
        <v>32630</v>
      </c>
      <c r="C51" s="99">
        <v>33201</v>
      </c>
    </row>
    <row r="52" spans="1:3" ht="14.25">
      <c r="A52" s="99">
        <v>4</v>
      </c>
      <c r="B52" s="99">
        <v>33856</v>
      </c>
      <c r="C52" s="99">
        <v>34448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ABrassett</dc:creator>
  <cp:keywords/>
  <dc:description/>
  <cp:lastModifiedBy>Prince Heskey</cp:lastModifiedBy>
  <cp:lastPrinted>2018-12-04T15:22:50Z</cp:lastPrinted>
  <dcterms:created xsi:type="dcterms:W3CDTF">2009-04-28T14:25:02Z</dcterms:created>
  <dcterms:modified xsi:type="dcterms:W3CDTF">2024-01-10T14:37:58Z</dcterms:modified>
  <cp:category/>
  <cp:version/>
  <cp:contentType/>
  <cp:contentStatus/>
</cp:coreProperties>
</file>